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101 1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'101 101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'101 101 Pol'!$A$1:$X$327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/>
  <c r="I61"/>
  <c r="I60"/>
  <c r="I59"/>
  <c r="I58"/>
  <c r="I57"/>
  <c r="I56"/>
  <c r="I55"/>
  <c r="I54"/>
  <c r="I53"/>
  <c r="I52"/>
  <c r="I51"/>
  <c r="I50"/>
  <c r="G42"/>
  <c r="I42" s="1"/>
  <c r="F42"/>
  <c r="G41"/>
  <c r="F41"/>
  <c r="G39"/>
  <c r="F39"/>
  <c r="G321" i="12"/>
  <c r="BA316"/>
  <c r="BA291"/>
  <c r="BA263"/>
  <c r="BA258"/>
  <c r="BA214"/>
  <c r="BA210"/>
  <c r="BA203"/>
  <c r="BA199"/>
  <c r="BA169"/>
  <c r="BA165"/>
  <c r="BA160"/>
  <c r="BA156"/>
  <c r="BA119"/>
  <c r="BA114"/>
  <c r="BA110"/>
  <c r="BA105"/>
  <c r="BA96"/>
  <c r="BA92"/>
  <c r="BA61"/>
  <c r="BA51"/>
  <c r="BA47"/>
  <c r="BA43"/>
  <c r="BA34"/>
  <c r="G9"/>
  <c r="I9"/>
  <c r="I8" s="1"/>
  <c r="K9"/>
  <c r="M9"/>
  <c r="O9"/>
  <c r="Q9"/>
  <c r="Q8" s="1"/>
  <c r="V9"/>
  <c r="G14"/>
  <c r="M14" s="1"/>
  <c r="I14"/>
  <c r="K14"/>
  <c r="K8" s="1"/>
  <c r="O14"/>
  <c r="Q14"/>
  <c r="V14"/>
  <c r="V8" s="1"/>
  <c r="G18"/>
  <c r="I18"/>
  <c r="K18"/>
  <c r="M18"/>
  <c r="O18"/>
  <c r="Q18"/>
  <c r="V18"/>
  <c r="G21"/>
  <c r="G8" s="1"/>
  <c r="I21"/>
  <c r="K21"/>
  <c r="O21"/>
  <c r="O8" s="1"/>
  <c r="Q21"/>
  <c r="V21"/>
  <c r="G25"/>
  <c r="I25"/>
  <c r="K25"/>
  <c r="M25"/>
  <c r="O25"/>
  <c r="Q25"/>
  <c r="V25"/>
  <c r="G29"/>
  <c r="M29" s="1"/>
  <c r="I29"/>
  <c r="K29"/>
  <c r="O29"/>
  <c r="Q29"/>
  <c r="V29"/>
  <c r="G33"/>
  <c r="I33"/>
  <c r="K33"/>
  <c r="M33"/>
  <c r="O33"/>
  <c r="Q33"/>
  <c r="V33"/>
  <c r="G37"/>
  <c r="M37" s="1"/>
  <c r="I37"/>
  <c r="K37"/>
  <c r="O37"/>
  <c r="Q37"/>
  <c r="V37"/>
  <c r="G42"/>
  <c r="I42"/>
  <c r="K42"/>
  <c r="M42"/>
  <c r="O42"/>
  <c r="Q42"/>
  <c r="V42"/>
  <c r="G46"/>
  <c r="M46" s="1"/>
  <c r="I46"/>
  <c r="K46"/>
  <c r="O46"/>
  <c r="Q46"/>
  <c r="V46"/>
  <c r="G50"/>
  <c r="I50"/>
  <c r="K50"/>
  <c r="M50"/>
  <c r="O50"/>
  <c r="Q50"/>
  <c r="V50"/>
  <c r="G54"/>
  <c r="M54" s="1"/>
  <c r="I54"/>
  <c r="K54"/>
  <c r="O54"/>
  <c r="Q54"/>
  <c r="V54"/>
  <c r="G60"/>
  <c r="I60"/>
  <c r="K60"/>
  <c r="M60"/>
  <c r="O60"/>
  <c r="Q60"/>
  <c r="V60"/>
  <c r="G68"/>
  <c r="M68" s="1"/>
  <c r="I68"/>
  <c r="K68"/>
  <c r="O68"/>
  <c r="Q68"/>
  <c r="V68"/>
  <c r="G72"/>
  <c r="I72"/>
  <c r="K72"/>
  <c r="M72"/>
  <c r="O72"/>
  <c r="Q72"/>
  <c r="V72"/>
  <c r="G74"/>
  <c r="M74" s="1"/>
  <c r="I74"/>
  <c r="K74"/>
  <c r="O74"/>
  <c r="Q74"/>
  <c r="V74"/>
  <c r="G81"/>
  <c r="I81"/>
  <c r="K81"/>
  <c r="M81"/>
  <c r="O81"/>
  <c r="Q81"/>
  <c r="V81"/>
  <c r="G85"/>
  <c r="M85" s="1"/>
  <c r="I85"/>
  <c r="K85"/>
  <c r="O85"/>
  <c r="Q85"/>
  <c r="V85"/>
  <c r="G89"/>
  <c r="I89"/>
  <c r="K89"/>
  <c r="M89"/>
  <c r="O89"/>
  <c r="Q89"/>
  <c r="V89"/>
  <c r="G91"/>
  <c r="M91" s="1"/>
  <c r="I91"/>
  <c r="K91"/>
  <c r="O91"/>
  <c r="Q91"/>
  <c r="V91"/>
  <c r="G95"/>
  <c r="I95"/>
  <c r="K95"/>
  <c r="M95"/>
  <c r="O95"/>
  <c r="Q95"/>
  <c r="V95"/>
  <c r="G100"/>
  <c r="I100"/>
  <c r="I99" s="1"/>
  <c r="K100"/>
  <c r="M100"/>
  <c r="O100"/>
  <c r="Q100"/>
  <c r="Q99" s="1"/>
  <c r="V100"/>
  <c r="G104"/>
  <c r="M104" s="1"/>
  <c r="I104"/>
  <c r="K104"/>
  <c r="K99" s="1"/>
  <c r="O104"/>
  <c r="O99" s="1"/>
  <c r="Q104"/>
  <c r="V104"/>
  <c r="V99" s="1"/>
  <c r="G109"/>
  <c r="G108" s="1"/>
  <c r="I109"/>
  <c r="K109"/>
  <c r="K108" s="1"/>
  <c r="O109"/>
  <c r="O108" s="1"/>
  <c r="Q109"/>
  <c r="V109"/>
  <c r="V108" s="1"/>
  <c r="G113"/>
  <c r="I113"/>
  <c r="I108" s="1"/>
  <c r="K113"/>
  <c r="M113"/>
  <c r="O113"/>
  <c r="Q113"/>
  <c r="Q108" s="1"/>
  <c r="V113"/>
  <c r="G118"/>
  <c r="M118" s="1"/>
  <c r="I118"/>
  <c r="K118"/>
  <c r="O118"/>
  <c r="Q118"/>
  <c r="V118"/>
  <c r="G123"/>
  <c r="I123"/>
  <c r="K123"/>
  <c r="M123"/>
  <c r="O123"/>
  <c r="Q123"/>
  <c r="V123"/>
  <c r="G127"/>
  <c r="M127" s="1"/>
  <c r="I127"/>
  <c r="K127"/>
  <c r="O127"/>
  <c r="Q127"/>
  <c r="V127"/>
  <c r="G132"/>
  <c r="I132"/>
  <c r="K132"/>
  <c r="M132"/>
  <c r="O132"/>
  <c r="Q132"/>
  <c r="V132"/>
  <c r="G136"/>
  <c r="M136" s="1"/>
  <c r="I136"/>
  <c r="K136"/>
  <c r="O136"/>
  <c r="Q136"/>
  <c r="V136"/>
  <c r="G142"/>
  <c r="G141" s="1"/>
  <c r="I142"/>
  <c r="K142"/>
  <c r="K141" s="1"/>
  <c r="O142"/>
  <c r="O141" s="1"/>
  <c r="Q142"/>
  <c r="V142"/>
  <c r="V141" s="1"/>
  <c r="G145"/>
  <c r="I145"/>
  <c r="I141" s="1"/>
  <c r="K145"/>
  <c r="M145"/>
  <c r="O145"/>
  <c r="Q145"/>
  <c r="Q141" s="1"/>
  <c r="V145"/>
  <c r="G149"/>
  <c r="M149" s="1"/>
  <c r="I149"/>
  <c r="K149"/>
  <c r="O149"/>
  <c r="Q149"/>
  <c r="V149"/>
  <c r="G155"/>
  <c r="I155"/>
  <c r="K155"/>
  <c r="M155"/>
  <c r="O155"/>
  <c r="Q155"/>
  <c r="V155"/>
  <c r="G159"/>
  <c r="M159" s="1"/>
  <c r="I159"/>
  <c r="K159"/>
  <c r="O159"/>
  <c r="Q159"/>
  <c r="V159"/>
  <c r="G164"/>
  <c r="I164"/>
  <c r="K164"/>
  <c r="M164"/>
  <c r="O164"/>
  <c r="Q164"/>
  <c r="V164"/>
  <c r="G168"/>
  <c r="M168" s="1"/>
  <c r="I168"/>
  <c r="K168"/>
  <c r="O168"/>
  <c r="Q168"/>
  <c r="V168"/>
  <c r="G175"/>
  <c r="I175"/>
  <c r="K175"/>
  <c r="M175"/>
  <c r="O175"/>
  <c r="Q175"/>
  <c r="V175"/>
  <c r="G179"/>
  <c r="M179" s="1"/>
  <c r="I179"/>
  <c r="K179"/>
  <c r="O179"/>
  <c r="Q179"/>
  <c r="V179"/>
  <c r="G185"/>
  <c r="I185"/>
  <c r="K185"/>
  <c r="M185"/>
  <c r="O185"/>
  <c r="Q185"/>
  <c r="V185"/>
  <c r="G189"/>
  <c r="O189"/>
  <c r="G190"/>
  <c r="I190"/>
  <c r="I189" s="1"/>
  <c r="K190"/>
  <c r="M190"/>
  <c r="O190"/>
  <c r="Q190"/>
  <c r="Q189" s="1"/>
  <c r="V190"/>
  <c r="G193"/>
  <c r="M193" s="1"/>
  <c r="I193"/>
  <c r="K193"/>
  <c r="K189" s="1"/>
  <c r="O193"/>
  <c r="Q193"/>
  <c r="V193"/>
  <c r="V189" s="1"/>
  <c r="G195"/>
  <c r="I195"/>
  <c r="K195"/>
  <c r="M195"/>
  <c r="O195"/>
  <c r="Q195"/>
  <c r="V195"/>
  <c r="G197"/>
  <c r="K197"/>
  <c r="O197"/>
  <c r="V197"/>
  <c r="G198"/>
  <c r="I198"/>
  <c r="I197" s="1"/>
  <c r="K198"/>
  <c r="M198"/>
  <c r="M197" s="1"/>
  <c r="O198"/>
  <c r="Q198"/>
  <c r="Q197" s="1"/>
  <c r="V198"/>
  <c r="G202"/>
  <c r="I202"/>
  <c r="I201" s="1"/>
  <c r="K202"/>
  <c r="M202"/>
  <c r="O202"/>
  <c r="Q202"/>
  <c r="Q201" s="1"/>
  <c r="V202"/>
  <c r="G206"/>
  <c r="M206" s="1"/>
  <c r="I206"/>
  <c r="K206"/>
  <c r="O206"/>
  <c r="O201" s="1"/>
  <c r="Q206"/>
  <c r="V206"/>
  <c r="G209"/>
  <c r="I209"/>
  <c r="K209"/>
  <c r="M209"/>
  <c r="O209"/>
  <c r="Q209"/>
  <c r="V209"/>
  <c r="G213"/>
  <c r="M213" s="1"/>
  <c r="I213"/>
  <c r="K213"/>
  <c r="K201" s="1"/>
  <c r="O213"/>
  <c r="Q213"/>
  <c r="V213"/>
  <c r="V201" s="1"/>
  <c r="G217"/>
  <c r="I217"/>
  <c r="K217"/>
  <c r="M217"/>
  <c r="O217"/>
  <c r="Q217"/>
  <c r="V217"/>
  <c r="G221"/>
  <c r="I221"/>
  <c r="I220" s="1"/>
  <c r="K221"/>
  <c r="M221"/>
  <c r="O221"/>
  <c r="Q221"/>
  <c r="Q220" s="1"/>
  <c r="V221"/>
  <c r="G226"/>
  <c r="M226" s="1"/>
  <c r="I226"/>
  <c r="K226"/>
  <c r="K220" s="1"/>
  <c r="O226"/>
  <c r="Q226"/>
  <c r="V226"/>
  <c r="V220" s="1"/>
  <c r="G229"/>
  <c r="I229"/>
  <c r="K229"/>
  <c r="M229"/>
  <c r="O229"/>
  <c r="Q229"/>
  <c r="V229"/>
  <c r="G233"/>
  <c r="G220" s="1"/>
  <c r="I233"/>
  <c r="K233"/>
  <c r="O233"/>
  <c r="O220" s="1"/>
  <c r="Q233"/>
  <c r="V233"/>
  <c r="G237"/>
  <c r="I237"/>
  <c r="K237"/>
  <c r="M237"/>
  <c r="O237"/>
  <c r="Q237"/>
  <c r="V237"/>
  <c r="G240"/>
  <c r="M240" s="1"/>
  <c r="I240"/>
  <c r="K240"/>
  <c r="O240"/>
  <c r="Q240"/>
  <c r="V240"/>
  <c r="G245"/>
  <c r="I245"/>
  <c r="K245"/>
  <c r="M245"/>
  <c r="O245"/>
  <c r="Q245"/>
  <c r="V245"/>
  <c r="G248"/>
  <c r="M248" s="1"/>
  <c r="I248"/>
  <c r="K248"/>
  <c r="O248"/>
  <c r="Q248"/>
  <c r="V248"/>
  <c r="G252"/>
  <c r="G251" s="1"/>
  <c r="I252"/>
  <c r="K252"/>
  <c r="K251" s="1"/>
  <c r="O252"/>
  <c r="O251" s="1"/>
  <c r="Q252"/>
  <c r="V252"/>
  <c r="V251" s="1"/>
  <c r="G257"/>
  <c r="I257"/>
  <c r="K257"/>
  <c r="M257"/>
  <c r="O257"/>
  <c r="Q257"/>
  <c r="V257"/>
  <c r="G262"/>
  <c r="M262" s="1"/>
  <c r="I262"/>
  <c r="K262"/>
  <c r="O262"/>
  <c r="Q262"/>
  <c r="V262"/>
  <c r="G267"/>
  <c r="I267"/>
  <c r="I251" s="1"/>
  <c r="K267"/>
  <c r="M267"/>
  <c r="O267"/>
  <c r="Q267"/>
  <c r="Q251" s="1"/>
  <c r="V267"/>
  <c r="G269"/>
  <c r="M269" s="1"/>
  <c r="I269"/>
  <c r="K269"/>
  <c r="O269"/>
  <c r="Q269"/>
  <c r="V269"/>
  <c r="G273"/>
  <c r="I273"/>
  <c r="K273"/>
  <c r="M273"/>
  <c r="O273"/>
  <c r="Q273"/>
  <c r="V273"/>
  <c r="G276"/>
  <c r="M276" s="1"/>
  <c r="I276"/>
  <c r="K276"/>
  <c r="O276"/>
  <c r="Q276"/>
  <c r="V276"/>
  <c r="G279"/>
  <c r="I279"/>
  <c r="K279"/>
  <c r="M279"/>
  <c r="O279"/>
  <c r="Q279"/>
  <c r="V279"/>
  <c r="G282"/>
  <c r="M282" s="1"/>
  <c r="I282"/>
  <c r="K282"/>
  <c r="O282"/>
  <c r="Q282"/>
  <c r="V282"/>
  <c r="G286"/>
  <c r="I286"/>
  <c r="K286"/>
  <c r="M286"/>
  <c r="O286"/>
  <c r="Q286"/>
  <c r="V286"/>
  <c r="G290"/>
  <c r="M290" s="1"/>
  <c r="I290"/>
  <c r="K290"/>
  <c r="O290"/>
  <c r="Q290"/>
  <c r="V290"/>
  <c r="I294"/>
  <c r="Q294"/>
  <c r="G295"/>
  <c r="G294" s="1"/>
  <c r="I295"/>
  <c r="K295"/>
  <c r="K294" s="1"/>
  <c r="O295"/>
  <c r="O294" s="1"/>
  <c r="Q295"/>
  <c r="V295"/>
  <c r="V294" s="1"/>
  <c r="G298"/>
  <c r="M298" s="1"/>
  <c r="I298"/>
  <c r="K298"/>
  <c r="K297" s="1"/>
  <c r="O298"/>
  <c r="O297" s="1"/>
  <c r="Q298"/>
  <c r="V298"/>
  <c r="V297" s="1"/>
  <c r="G301"/>
  <c r="I301"/>
  <c r="I297" s="1"/>
  <c r="K301"/>
  <c r="M301"/>
  <c r="O301"/>
  <c r="Q301"/>
  <c r="Q297" s="1"/>
  <c r="V301"/>
  <c r="G303"/>
  <c r="M303" s="1"/>
  <c r="I303"/>
  <c r="K303"/>
  <c r="O303"/>
  <c r="Q303"/>
  <c r="V303"/>
  <c r="G305"/>
  <c r="I305"/>
  <c r="K305"/>
  <c r="M305"/>
  <c r="O305"/>
  <c r="Q305"/>
  <c r="V305"/>
  <c r="G307"/>
  <c r="O307"/>
  <c r="G308"/>
  <c r="I308"/>
  <c r="I307" s="1"/>
  <c r="K308"/>
  <c r="M308"/>
  <c r="O308"/>
  <c r="Q308"/>
  <c r="Q307" s="1"/>
  <c r="V308"/>
  <c r="G310"/>
  <c r="M310" s="1"/>
  <c r="I310"/>
  <c r="K310"/>
  <c r="K307" s="1"/>
  <c r="O310"/>
  <c r="Q310"/>
  <c r="V310"/>
  <c r="V307" s="1"/>
  <c r="G313"/>
  <c r="M313" s="1"/>
  <c r="M312" s="1"/>
  <c r="I313"/>
  <c r="K313"/>
  <c r="K312" s="1"/>
  <c r="O313"/>
  <c r="O312" s="1"/>
  <c r="Q313"/>
  <c r="V313"/>
  <c r="V312" s="1"/>
  <c r="G318"/>
  <c r="I318"/>
  <c r="I312" s="1"/>
  <c r="K318"/>
  <c r="M318"/>
  <c r="O318"/>
  <c r="Q318"/>
  <c r="Q312" s="1"/>
  <c r="V318"/>
  <c r="G319"/>
  <c r="M319" s="1"/>
  <c r="I319"/>
  <c r="K319"/>
  <c r="O319"/>
  <c r="Q319"/>
  <c r="V319"/>
  <c r="AE321"/>
  <c r="AF321"/>
  <c r="I20" i="1"/>
  <c r="I19"/>
  <c r="I18"/>
  <c r="I17"/>
  <c r="F43"/>
  <c r="G23" s="1"/>
  <c r="G43"/>
  <c r="G25" s="1"/>
  <c r="H43"/>
  <c r="I39"/>
  <c r="I43" s="1"/>
  <c r="I41" l="1"/>
  <c r="I63"/>
  <c r="J57" s="1"/>
  <c r="I16"/>
  <c r="I21" s="1"/>
  <c r="A27"/>
  <c r="M307" i="12"/>
  <c r="M201"/>
  <c r="M99"/>
  <c r="M297"/>
  <c r="M189"/>
  <c r="G312"/>
  <c r="G297"/>
  <c r="M295"/>
  <c r="M294" s="1"/>
  <c r="M252"/>
  <c r="M251" s="1"/>
  <c r="M142"/>
  <c r="M141" s="1"/>
  <c r="M109"/>
  <c r="M108" s="1"/>
  <c r="G201"/>
  <c r="G99"/>
  <c r="M233"/>
  <c r="M220" s="1"/>
  <c r="M21"/>
  <c r="M8" s="1"/>
  <c r="J50" i="1"/>
  <c r="J54"/>
  <c r="J58"/>
  <c r="J42"/>
  <c r="J39"/>
  <c r="J43" s="1"/>
  <c r="J41"/>
  <c r="J28"/>
  <c r="J26"/>
  <c r="G38"/>
  <c r="F38"/>
  <c r="J23"/>
  <c r="J24"/>
  <c r="J25"/>
  <c r="J27"/>
  <c r="E24"/>
  <c r="G24"/>
  <c r="E26"/>
  <c r="G26"/>
  <c r="J61" l="1"/>
  <c r="J55"/>
  <c r="J56"/>
  <c r="J53"/>
  <c r="J51"/>
  <c r="J62"/>
  <c r="J60"/>
  <c r="J52"/>
  <c r="J59"/>
  <c r="G28"/>
  <c r="G27" s="1"/>
  <c r="G29" s="1"/>
  <c r="A28"/>
  <c r="J63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Rudolf Gregar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<sst xmlns="http://schemas.openxmlformats.org/spreadsheetml/2006/main" count="1273" uniqueCount="441">
  <si>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</si>
  <si>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</si>
  <si>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</si>
  <si>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</si>
  <si>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</si>
  <si>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</si>
  <si>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</si>
  <si>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</si>
  <si>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</si>
  <si>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</si>
  <si>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</si>
  <si>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</si>
  <si>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</si>
  <si>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</si>
  <si>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</si>
  <si>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</si>
  <si>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</si>
  <si>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</si>
  <si>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</si>
  <si>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</si>
  <si>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</si>
  <si>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</si>
  <si>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</si>
  <si>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</si>
  <si>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</si>
  <si>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</si>
  <si>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</si>
  <si>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</si>
  <si>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</si>
  <si>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</si>
  <si>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</si>
  <si>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</si>
  <si>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</si>
  <si>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</si>
  <si>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</si>
  <si>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</si>
  <si>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</si>
  <si>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</si>
  <si>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</si>
  <si>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</si>
  <si>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</si>
  <si>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</si>
  <si>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</si>
  <si>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101</t>
  </si>
  <si>
    <t xml:space="preserve">Zpevněné plochy </t>
  </si>
  <si>
    <t>Zpevněné plochy</t>
  </si>
  <si>
    <t>Objekt:</t>
  </si>
  <si>
    <t>Rozpočet:</t>
  </si>
  <si>
    <t>21-6408-107</t>
  </si>
  <si>
    <t>ÚPRAVA ZPEV.PLOCH MASARYK.NÁM. - 1.ETAPA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</si>
  <si>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</si>
  <si>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</si>
  <si>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</si>
  <si>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</si>
  <si>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</si>
  <si>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</si>
  <si>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</si>
  <si>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</si>
  <si>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</si>
  <si>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</si>
  <si>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21</t>
  </si>
  <si>
    <t>Úprava podloží a základ.spáry</t>
  </si>
  <si>
    <t>5</t>
  </si>
  <si>
    <t>Komunikace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</si>
  <si>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</si>
  <si>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</si>
  <si>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</si>
  <si>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</si>
  <si>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</si>
  <si>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</si>
  <si>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</si>
  <si>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</si>
  <si>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</si>
  <si>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</si>
  <si>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</si>
  <si>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</si>
  <si>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</si>
  <si>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</si>
  <si>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</si>
  <si>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</si>
  <si>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</si>
  <si>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</si>
  <si>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</si>
  <si>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</si>
  <si>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</si>
  <si>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</si>
  <si>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</si>
  <si>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</si>
  <si>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</si>
  <si>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</si>
  <si>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</si>
  <si>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</si>
  <si>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</si>
  <si>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</si>
  <si>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</si>
  <si>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</si>
  <si>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</si>
  <si>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</si>
  <si>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</si>
  <si>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</si>
  <si>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</si>
  <si>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</si>
  <si>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</si>
  <si>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</si>
  <si>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</si>
  <si>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</si>
  <si>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</si>
  <si>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</si>
  <si>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</si>
  <si>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</si>
  <si>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</si>
  <si>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</si>
  <si>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</si>
  <si>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113106221R00</t>
  </si>
  <si>
    <t>Rozebrání dlažeb, panelů vozovek a ploch s jakoukoliv výplní spár _x000D_
 v ploše jednotlivě do 200 m2, z drobných kostek nebo odseků, kladených do lože z kameniva těženého, škváry nebo strusky</t>
  </si>
  <si>
    <t>m2</t>
  </si>
  <si>
    <t>822-1</t>
  </si>
  <si>
    <t>RTS 21/ II</t>
  </si>
  <si>
    <t>Práce</t>
  </si>
  <si>
    <t>POL1_</t>
  </si>
  <si>
    <t>s přemístěním hmot na skládku na vzdálenost do 3 m nebo s naložením na dopravní prostředek</t>
  </si>
  <si>
    <t>SPI</t>
  </si>
  <si>
    <t>předláždění II/437 a komunikace v pěší zóně  podél stavby : 125*2</t>
  </si>
  <si>
    <t>VV</t>
  </si>
  <si>
    <t xml:space="preserve">uložit na meziskládku pro znovupoložení : </t>
  </si>
  <si>
    <t xml:space="preserve">viz situace, řez, zpráva : </t>
  </si>
  <si>
    <t>113106231R00</t>
  </si>
  <si>
    <t>Rozebrání dlažeb, panelů vozovek a ploch s jakoukoliv výplní spár _x000D_
 v jakékoliv ploše, ze zámkové dlažky, kladených do lože z kameniva</t>
  </si>
  <si>
    <t>před radnicí : 1939</t>
  </si>
  <si>
    <t xml:space="preserve">výměra planimetrací ze situace : </t>
  </si>
  <si>
    <t>113107315R00</t>
  </si>
  <si>
    <t>Odstranění podkladů nebo krytů z kameniva těženého, v ploše jednotlivě do 50 m2, tloušťka vrstvy 150 mm</t>
  </si>
  <si>
    <t>kačírek a mlat nedlážděných ploch především kolem stromů : 45</t>
  </si>
  <si>
    <t xml:space="preserve">viz situace, zpráva : </t>
  </si>
  <si>
    <t>113107510R00</t>
  </si>
  <si>
    <t>Odstranění podkladů nebo krytů z kameniva hrubého drceného, v ploše jednotlivě do 50 m2, tloušťka vrstvy 100 mm</t>
  </si>
  <si>
    <t xml:space="preserve">podklad dlažby : </t>
  </si>
  <si>
    <t>Odkaz na mn. položky pořadí 2 : 1939,00000*0,75</t>
  </si>
  <si>
    <t xml:space="preserve">75% plochy dlažby - dlažba + podklad nad betonem : </t>
  </si>
  <si>
    <t>113107520R00</t>
  </si>
  <si>
    <t>Odstranění podkladů nebo krytů z kameniva hrubého drceného, v ploše jednotlivě do 50 m2, tloušťka vrstvy 200 mm</t>
  </si>
  <si>
    <t xml:space="preserve">vrstva štěrku pod dlažbou : </t>
  </si>
  <si>
    <t>Odkaz na mn. položky pořadí 2 : 1939,00000*0,25</t>
  </si>
  <si>
    <t xml:space="preserve">25% z plochy dlažby - rozebrání plné skladby : </t>
  </si>
  <si>
    <t>113109315R00</t>
  </si>
  <si>
    <t>Odstranění podkladů nebo krytů z betonu prostého, v ploše jednotlivě do 50 m2, tloušťka vrstvy 150 mm</t>
  </si>
  <si>
    <t xml:space="preserve">vrstva betonu pod dlažbou : 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</si>
  <si>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</si>
  <si>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</si>
  <si>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</si>
  <si>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</si>
  <si>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žulové obruby : 45</t>
  </si>
  <si>
    <t>silniční žulový : 125</t>
  </si>
  <si>
    <t>113231320R00</t>
  </si>
  <si>
    <t>Bourání liniových odvodňovacích žabů zatížení C250, šířka žlabu 200 mm</t>
  </si>
  <si>
    <t>včetně betonového lože</t>
  </si>
  <si>
    <t>POP</t>
  </si>
  <si>
    <t>žlábek s mřížkou napříč náměstím : 25</t>
  </si>
  <si>
    <t>122202201R00</t>
  </si>
  <si>
    <t>Odkopávky a prokopávky pro silnice v hornině 3 do 100 m3</t>
  </si>
  <si>
    <t>m3</t>
  </si>
  <si>
    <t>800-1</t>
  </si>
  <si>
    <t>s přemístěním výkopku v příčných profilech na vzdálenost do 15 m nebo s naložením na dopravní prostředek.</t>
  </si>
  <si>
    <t>úpravy a dorovnání v ploše : 1939*0,1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</si>
  <si>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</si>
  <si>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</si>
  <si>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</si>
  <si>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drenáž-trativod : 125*0,4*0,5</t>
  </si>
  <si>
    <t>132201119R00</t>
  </si>
  <si>
    <t xml:space="preserve">Hloubení rýh šířky do 60 cm příplatek za lepivost, v hornině 3,  </t>
  </si>
  <si>
    <t>Odkaz na mn. položky pořadí 10 : 25,00000</t>
  </si>
  <si>
    <t xml:space="preserve">viz hloub.rýh : </t>
  </si>
  <si>
    <t>139601101R00</t>
  </si>
  <si>
    <t>Ruční výkop jam, rýh a šachet v horninách 1 a 2</t>
  </si>
  <si>
    <t>s přehozením na vzdálenost do 5 m nebo s naložením na ruční dopravní prostředek</t>
  </si>
  <si>
    <t>květinové truhlíky : 5,2*1*0,5</t>
  </si>
  <si>
    <t>květinový zvýšený záhon : 2,2*11*0,5</t>
  </si>
  <si>
    <t xml:space="preserve"> - po úroveň izolace : 2,2*11*1,2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</si>
  <si>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</si>
  <si>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</si>
  <si>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</si>
  <si>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 xml:space="preserve">přebytek odkopku na skládku : </t>
  </si>
  <si>
    <t>Odkaz na mn. položky pořadí 9 : 193,90000</t>
  </si>
  <si>
    <t>Odkaz na mn. položky pořadí 14 : 145,42500*-1</t>
  </si>
  <si>
    <t>Odkaz na mn. položky pořadí 12 : 43,74000</t>
  </si>
  <si>
    <t xml:space="preserve">viz výkop : </t>
  </si>
  <si>
    <t>171101104R00</t>
  </si>
  <si>
    <t>Uložení sypaniny do násypů zhutněných s uzavřením povrchu násypu z hornin soudržných s předepsanou mírou zhutnění v procentech výsledků zkoušek Proctor-Standard							_x000D_
							_x000D_
 přes 100 do 102 % PS</t>
  </si>
  <si>
    <t>s rozprostřením sypaniny ve vrstvách a s hrubým urovnáním,</t>
  </si>
  <si>
    <t>úpravy a dorovnání v ploše : 1939*0,075</t>
  </si>
  <si>
    <t>171201201R00</t>
  </si>
  <si>
    <t>Uložení sypaniny na dočasnou skládku tak, že na 1 m2 plochy připadá přes 2 m3 výkopku nebo ornice</t>
  </si>
  <si>
    <t>Odkaz na mn. položky pořadí 13 : 117,21500</t>
  </si>
  <si>
    <t>181101102R00</t>
  </si>
  <si>
    <t>Úprava pláně v zářezech v hornině 1 až 4, se zhutněním</t>
  </si>
  <si>
    <t>vyrovnáním výškových rozdílů, ploch vodorovných a ploch do sklonu 1 : 5.</t>
  </si>
  <si>
    <t>Odkaz na mn. položky pořadí 34 : 1660,00000</t>
  </si>
  <si>
    <t>Odkaz na mn. položky pořadí 35 : 250,00000</t>
  </si>
  <si>
    <t>Odkaz na mn. položky pořadí 36 : 10,00000</t>
  </si>
  <si>
    <t>Odkaz na mn. položky pořadí 37 : 477,20000</t>
  </si>
  <si>
    <t>184807111R00</t>
  </si>
  <si>
    <t>Ochrana stromu bedněním - zřízení</t>
  </si>
  <si>
    <t>Včetně řeziva.</t>
  </si>
  <si>
    <t>ochrana stromu před poškozením : 4*8</t>
  </si>
  <si>
    <t>184807112R00</t>
  </si>
  <si>
    <t>Ochrana stromu bedněním - odstranění</t>
  </si>
  <si>
    <t>Odkaz na mn. položky pořadí 17 : 32,00000</t>
  </si>
  <si>
    <t>199000002R00</t>
  </si>
  <si>
    <t>Poplatky za skládku horniny 1- 4</t>
  </si>
  <si>
    <t>111200001RA0</t>
  </si>
  <si>
    <t>Odstranění křovin a stromů o průměru kmene do 100 mm, spálení</t>
  </si>
  <si>
    <t>AP-HSV</t>
  </si>
  <si>
    <t>Agregovaná položka</t>
  </si>
  <si>
    <t>POL2_</t>
  </si>
  <si>
    <t>a stromů o průměru kmene do 100 mm, s odstraněním kořenů, s odklizením křovin a stromů na vzdálenost do 50 m a jejich spálením.</t>
  </si>
  <si>
    <t>odstranění porostu : 10</t>
  </si>
  <si>
    <t>112100102RA0</t>
  </si>
  <si>
    <t>Odstranění stromů pařezů průměr 30-40 cm, odklizení, úprava terénu</t>
  </si>
  <si>
    <t>kus</t>
  </si>
  <si>
    <t>Kácení stromů s odřezáním kmene a s odvětvením, odstranění pařezů s přesekáním kořenů, naložení kmenů a pařezů na dopravní prostředek a vodorovné přemístění, spálení větví.</t>
  </si>
  <si>
    <t>ODSTRANĚNÍ PAŘEZŮ po vykácení stromů na náměstí (uvolnění místa pro nový strom) : 6</t>
  </si>
  <si>
    <t>274320030RA0</t>
  </si>
  <si>
    <t>Základové pasy ze železobetonu včetně bednění z betonu C 16/20 (B 20), výztuž 90 kg/m3, štěrkopískový podklad 100 mm</t>
  </si>
  <si>
    <t>výztuže, odbednění a podkladu ze štěrkopísku.</t>
  </si>
  <si>
    <t>zrušení poklopu shozu u Lidového domu : (1,3+1,4+1,3)*0,25*0,35</t>
  </si>
  <si>
    <t>411320032RA0</t>
  </si>
  <si>
    <t>Stropy ze ŽB do bednění včetně podpěrné konstrukce z betonu C 16/20, tloušťky 150 mm, výztuž 90 kg/m3</t>
  </si>
  <si>
    <t>beton stropů deskových, výztuž z betonářské oceli 11 375, bednění stropů deskových plných rovných, podpěrná konstrukce stropů výšky do 6 m.</t>
  </si>
  <si>
    <t>zrušení poklopu shozu u Lidového domu : 1,4*1,3</t>
  </si>
  <si>
    <t>zlepšení podloží v aktivní zóně tl.30cm : 426*0,3</t>
  </si>
  <si>
    <t xml:space="preserve">viz plocha pláně, viz řezy : </t>
  </si>
  <si>
    <t>122202209R00</t>
  </si>
  <si>
    <t>Odkopávky a prokopávky pro silnice v hornině 3 příplatek za lepivost horniny</t>
  </si>
  <si>
    <t xml:space="preserve">zlepšení podloží v aktivní zóně tl.30cm : </t>
  </si>
  <si>
    <t>Odkaz na mn. položky pořadí 24 : 127,80000</t>
  </si>
  <si>
    <t>Odkaz na mn. položky pořadí 24 : 127,80000*3,33333</t>
  </si>
  <si>
    <t>564851111R00</t>
  </si>
  <si>
    <t>Podklad ze štěrkodrti s rozprostřením a zhutněním tloušťka po zhutnění 150 mm</t>
  </si>
  <si>
    <t>Odkaz na mn. položky pořadí 28 : 425,99958*2</t>
  </si>
  <si>
    <t/>
  </si>
  <si>
    <t>564811111R00</t>
  </si>
  <si>
    <t>Podklad ze štěrkodrti s rozprostřením a zhutněním tloušťka po zhutnění 50 mm</t>
  </si>
  <si>
    <t>doplnění při předláždění II/437 a komunikace v pěší zóně  podél stavby : 125*2</t>
  </si>
  <si>
    <t>podklad dlažby-kostky-plná konstrukce : 426</t>
  </si>
  <si>
    <t>podklad dlažby - desky - 2x15cm : 2*437</t>
  </si>
  <si>
    <t>567122114R00</t>
  </si>
  <si>
    <t>Podklad z kameniva zpevněného cementem KZC 1, tloušťka po zhutnění 150 mm</t>
  </si>
  <si>
    <t>bez dilatačních spár, s rozprostřením a zhutněním, ošetřením povrchu podkladu vodou</t>
  </si>
  <si>
    <t>591211111R00</t>
  </si>
  <si>
    <t>Kladení dlažby z kostek drobných z kamene, do lože z kameniva těženého tloušťky 50 mm</t>
  </si>
  <si>
    <t>s provedením lože do 50 mm, s vyplněním spár, s dvojím beraněním a se smetením přebytečného materiálu na krajnici</t>
  </si>
  <si>
    <t>dlažba plocha : 1200+426+34</t>
  </si>
  <si>
    <t xml:space="preserve">rozebraná kostka z meziskládky pro znovupoložení : 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</si>
  <si>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</si>
  <si>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</si>
  <si>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</si>
  <si>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zapravení po překopu VO, předláždění : 10</t>
  </si>
  <si>
    <t>596841111R00</t>
  </si>
  <si>
    <t xml:space="preserve">Kladení dlažby z betonových nebo kameninových dlaždic do lože z cementové malty tloušťky do 30 mm </t>
  </si>
  <si>
    <t>komunikací pro pěší do velikosti dlaždic 0,25 m2 s provedením lože do tl. 30 mm, s vyplněním spár a se smetením přebytečného materiálu na vzdálenost do 3 m</t>
  </si>
  <si>
    <t>kladení kamenných desek 0,5x0,7m do MC - jedntlivé desky v dlažbe z kostek : (9+9+17)*0,5*0,7  +0,75</t>
  </si>
  <si>
    <t>slepecká - varovné a signální pásy : 4*0,4+4,5*0,8</t>
  </si>
  <si>
    <t>hladké lemování š.0,25m podél slpcké dlažby : (4+4,5)*0,25  +0,875</t>
  </si>
  <si>
    <t>dlažba "chodníku" podél fasády : 437  +19</t>
  </si>
  <si>
    <t>58380129R</t>
  </si>
  <si>
    <t>kostka dlažební materiálová skupina I/2 (žula); 10/12 cm</t>
  </si>
  <si>
    <t>t</t>
  </si>
  <si>
    <t>SPCM</t>
  </si>
  <si>
    <t>Specifikace</t>
  </si>
  <si>
    <t>POL3_</t>
  </si>
  <si>
    <t>Odkaz na mn. položky pořadí 34 : 1660,00000*0,255</t>
  </si>
  <si>
    <t xml:space="preserve">barevné rozdělení 70% tm.šedá a 30%sv.šedá : </t>
  </si>
  <si>
    <t xml:space="preserve">dlažba plochy : </t>
  </si>
  <si>
    <t>58381315R</t>
  </si>
  <si>
    <t>dlažba kamenná deska; žula; h = 50,0 mm; plocha do 0,24 m2; povrch řezaný</t>
  </si>
  <si>
    <t>desky 0,5x0,7m - jedntlivé desky v dlažbe z kostek : (9+9+17)*0,5*0,7*1,02</t>
  </si>
  <si>
    <t>hladké lemování š.0,25m podél slpcké dlažby š.0,25m tl.5cm : (4+4,5)*0,25*1,02</t>
  </si>
  <si>
    <t>dlažba "chodníku" podél fasády - pásy š.20cm tl5cm dl.min.15cm : 437*1,02</t>
  </si>
  <si>
    <t>lem-"obruba" mezi "chodníkem" z pásů desek a plochou z kostek : 76*0,25</t>
  </si>
  <si>
    <t>5924900nc</t>
  </si>
  <si>
    <t>Dlažební kámen slepecký, pro varovný pás, žula, tl.6cm, kontrastní</t>
  </si>
  <si>
    <t>Vlastní</t>
  </si>
  <si>
    <t>Indiv</t>
  </si>
  <si>
    <t xml:space="preserve">slepecká dlažbapřírodní kámen, dle vyhl., s certifikací, - varovný a signální pás : </t>
  </si>
  <si>
    <t>slepecká - varovné a signální pásy : (4*0,4+4,5*0,8)*1,02</t>
  </si>
  <si>
    <t xml:space="preserve">popis viz technická zpráva : </t>
  </si>
  <si>
    <t>622412214R00</t>
  </si>
  <si>
    <t>Nátěr vnějsích omítek stěn silikonový hydrofobní, složitost 1-2, odstín I</t>
  </si>
  <si>
    <t>801-1</t>
  </si>
  <si>
    <t>včetně penetrace podkladu</t>
  </si>
  <si>
    <t>oprava omítky : 6,20</t>
  </si>
  <si>
    <t>622434112RT1</t>
  </si>
  <si>
    <t xml:space="preserve">Omítkový sanační systém pro vnější zdivo sanační podhoz tl. 4 mm, jednovrstvá sanační omítka tl. 20 mm,  ,  </t>
  </si>
  <si>
    <t>801-4</t>
  </si>
  <si>
    <t>622451131R00</t>
  </si>
  <si>
    <t>Omítky vnější cementové stěn nebo štítů hladké stupeň složitosti I až II</t>
  </si>
  <si>
    <t>oprava omítky : 13,5</t>
  </si>
  <si>
    <t>631571005R00</t>
  </si>
  <si>
    <t>Násyp pod podlahy z kameniva z kameniva_x000D_
 z kačírku frakce 22-32 mm</t>
  </si>
  <si>
    <t>pod mazaniny a dlažby, popř. na plochých střechách, vodorovný nebo ve spádu, s udusáním a urovnáním povrchu,</t>
  </si>
  <si>
    <t>vyosévky - kačírek + kopaný písek : (75+ 25) * 0,2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</si>
  <si>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</si>
  <si>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</si>
  <si>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</si>
  <si>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úprava poklopů šachet a šoupat do plochy : 5</t>
  </si>
  <si>
    <t>899104111R00</t>
  </si>
  <si>
    <t>Osazení poklopů litinových a ocelových o hmotnost jednotlivě přes 150 kg</t>
  </si>
  <si>
    <t>827-1</t>
  </si>
  <si>
    <t>osazení nových poklopů na stáv.šachty - zadláždění žul.kostkou : 1</t>
  </si>
  <si>
    <t>212810010RAC</t>
  </si>
  <si>
    <t>Trativody z flexibilních trubek lože ze štěrkopísku a obsyp z drceného kameniva, d 100 mm</t>
  </si>
  <si>
    <t>Lože pro trativody, položení trubek, obsyp potrubí sypaninou z vhodných hornin, nebo materiálem připraveným podél výkopu ve vzdálenosti do 3 m od jeho kraje.  Bez výkopu rýhy.</t>
  </si>
  <si>
    <t>trativod zemní pláně zp.ploch - komplet vč.napojení do vpustí : 125</t>
  </si>
  <si>
    <t>894411010RAF</t>
  </si>
  <si>
    <t>Šachty z betonových dílců vpusť uliční z dílců DN 450_x000D_
 s odkalištěm, hloubka 1,67 m, napojení DN 150, litinová mříž 500 x 500 mm 40 t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</si>
  <si>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</si>
  <si>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oprava stávající vpusti - výměna poškozených částí : 2</t>
  </si>
  <si>
    <t>55340055R</t>
  </si>
  <si>
    <t>poklop inspekční šachty světlost 600 x 600 mm; výška rámu 115 mm; nosnost 12,5 t; ocel, žárové zinkování</t>
  </si>
  <si>
    <t>nový poklop na stáv.šachtu v ploše dlážděné žul.kostkou : 1</t>
  </si>
  <si>
    <t>914001111R00</t>
  </si>
  <si>
    <t xml:space="preserve">Osazení a montáž svislých dopravních značek sloupek, do betonového základu,  </t>
  </si>
  <si>
    <t>přesun značky - pěší zóna : 1</t>
  </si>
  <si>
    <t>přesun - informační sloupek se směrovkami : 1</t>
  </si>
  <si>
    <t>znovuosazení nástěnky : 2*3</t>
  </si>
  <si>
    <t>915721121R00</t>
  </si>
  <si>
    <t>Vodorovné značení krytů plastem nehlučné, stopčar, zeber, stínů, šipek, nápisů, přechodů apod.</t>
  </si>
  <si>
    <t>obnova přechodu pro chodce : 4*8*0,5</t>
  </si>
  <si>
    <t xml:space="preserve">výměra ze situace : </t>
  </si>
  <si>
    <t>915791112R00</t>
  </si>
  <si>
    <t xml:space="preserve">Předznačení pro vodorovné značení pro stopčáry, zebry,stíny, šipky, nápisy, přechody </t>
  </si>
  <si>
    <t>stříkané barvou nebo prováděné z nátěrových hmot</t>
  </si>
  <si>
    <t>obnova přechodu pro chodce : 16</t>
  </si>
  <si>
    <t>916211111R00</t>
  </si>
  <si>
    <t>Osazení silniční obruby z dlažebních kostek z kostek drobných, bez boční opěry, do lože z kamene těženého</t>
  </si>
  <si>
    <t>v jedné řadě, se zřízením lože tl. 5 až 10 cm, s vyplněním a zatřením spár cementovou maltou</t>
  </si>
  <si>
    <t>bordura - 2řádek žulové mozaiky - u dlažby z desek podél fasády : 75*2</t>
  </si>
  <si>
    <t>916261111RT1</t>
  </si>
  <si>
    <t>Osazení silniční obruby z dlažebních kostek včetně dodávky dlažebních kostek_x000D_
 z kostek drobných 120 mm, s boční opěrou z betonu prostého, do lože z betonu prostého C 12/15</t>
  </si>
  <si>
    <t>bordura kolem kruh. mříží stromů - 2řádek z kostky do bet.lože : 2*(30+6)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</si>
  <si>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</si>
  <si>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</si>
  <si>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</si>
  <si>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silniční žulový 20/25 : 125</t>
  </si>
  <si>
    <t>lem-"obruba" mezi "chodníkem" z pásů desek a plochou z kostek š.0,25 dl.0,5m : 76</t>
  </si>
  <si>
    <t>58380058R</t>
  </si>
  <si>
    <t>mozaika dlažební štípaná; materiálová skupina I/2 (žula); 6/8 cm</t>
  </si>
  <si>
    <t>2řádek podél fasády : 75*0,15*1,02</t>
  </si>
  <si>
    <t>58380333R</t>
  </si>
  <si>
    <t>obrubník kamenný přímý; materiálová skupina I/2 (žula); š = 250 mm; h = 200 mm; l = 800 až 2 000 mm</t>
  </si>
  <si>
    <t>silniční žulový 25/20 : 125*1,02</t>
  </si>
  <si>
    <t>961044111R00</t>
  </si>
  <si>
    <t>Bourání základů z betonu prostého</t>
  </si>
  <si>
    <t>801-3</t>
  </si>
  <si>
    <t>nebo vybourání otvorů průřezové plochy přes 4 m2 v základech,</t>
  </si>
  <si>
    <t>květinové truhlíky : 5,8*1,35*0,5</t>
  </si>
  <si>
    <t>květinový zvýšený záhon : 2,5*11*0,5</t>
  </si>
  <si>
    <t>962022391R00</t>
  </si>
  <si>
    <t>Bourání zdiva nadzákladového kamenného kamenného_x000D_
 na jakoukoliv maltu vápenou nebo vápenocementovou</t>
  </si>
  <si>
    <t>nebo vybourání otvorů průřezové plochy přes 4 m2 ve zdivu nadzákladovém, včetně pomocného lešení o výšce podlahy do 1900 mm a pro zatížení do 1,5 kPa  (150 kg/m2),</t>
  </si>
  <si>
    <t>květinové truhlíky : (5,8*2+1,35*2)*0,5*0,25</t>
  </si>
  <si>
    <t>květinový zvýšený záhon : (2,5*0,8+11*0,5+2,5*0,2)*0,3</t>
  </si>
  <si>
    <t>966006132R00</t>
  </si>
  <si>
    <t>Odstranění značek pro staničení nebo dopravních značek dopravních nebo orientačních _x000D_
 s betonovými patkami</t>
  </si>
  <si>
    <t>s uložením hmot na skládku na vzdálenost do 3 m nebo s naložením na dopravní prostředek, se zásypem jam a jeho zhutněním</t>
  </si>
  <si>
    <t>demontáž doprav.značky : 1</t>
  </si>
  <si>
    <t>demontáž oorientačního sloupku s info ukazateli : 1</t>
  </si>
  <si>
    <t>978015291R00</t>
  </si>
  <si>
    <t>Otlučení omítek vápenných nebo vápenocementových vnějších s vyškrabáním spár, s očištěním zdiva_x000D_
 1. až 4. stupni složitosti, v rozsahu do 100 %</t>
  </si>
  <si>
    <t>oprava omítky soklu : 13,5+6,20</t>
  </si>
  <si>
    <t>9660051-NC</t>
  </si>
  <si>
    <t>Demontáž parkových laviček</t>
  </si>
  <si>
    <t xml:space="preserve">ks    </t>
  </si>
  <si>
    <t>lavičky v ploše náměstí  2 kamenné stojky + dřevěný sedák : 3+1+3</t>
  </si>
  <si>
    <t xml:space="preserve">demontovat bez poškození s možností použití investorem na jiném místě : </t>
  </si>
  <si>
    <t>9660052-NC</t>
  </si>
  <si>
    <t>Demontáž stojanu na kola</t>
  </si>
  <si>
    <t>oc.stojak na kola : 3</t>
  </si>
  <si>
    <t>966006-NC</t>
  </si>
  <si>
    <t>Odstranění beton. zahrazovacího sloupku</t>
  </si>
  <si>
    <t>beton.prefabrikovaný bollard : 18</t>
  </si>
  <si>
    <t>966007-NC</t>
  </si>
  <si>
    <t>Demontáž a odvoz mobilních betonových květináčů</t>
  </si>
  <si>
    <t>mobilní betonová nádoba - květináč : 4+5+2</t>
  </si>
  <si>
    <t>966641-NC</t>
  </si>
  <si>
    <t>Demontáž tabule s turistickou mapou</t>
  </si>
  <si>
    <t>dřevěná konstrukce 2 sloupky, zasklená nástěnka se stříškou : 1</t>
  </si>
  <si>
    <t>966642-NC</t>
  </si>
  <si>
    <t>Demontáž tabule s nástěnkou</t>
  </si>
  <si>
    <t>lehká kovová konstrukce 3 sloupky, 2 prosklenné nástěnky : 2</t>
  </si>
  <si>
    <t xml:space="preserve">demontovat bez poškození, uložit pro znovuosazení : </t>
  </si>
  <si>
    <t>961100016RA0</t>
  </si>
  <si>
    <t>Bourání základů z železobetonu</t>
  </si>
  <si>
    <t>nebo vybourání otvorů průřezové plochy přes 4 m2 v základech. Svislá a vodorovná doprava suti, odvoz do 10 km.</t>
  </si>
  <si>
    <t>zrušení poklopu shozu u Lidového domu : (1,3+1,4+1,3)*0,2*0,5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</si>
  <si>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</si>
  <si>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</si>
  <si>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</si>
  <si>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</si>
  <si>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</si>
  <si>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711132101R00</t>
  </si>
  <si>
    <t>Provedení izolace proti zemní vlhkosti pásy na sucho svislá, 1 vrstva, bez dodávky izolačních pásů</t>
  </si>
  <si>
    <t>800-711</t>
  </si>
  <si>
    <t>nopová folie podél fasády : 75</t>
  </si>
  <si>
    <t>711150014RAA</t>
  </si>
  <si>
    <t xml:space="preserve">Izolace proti vodě asfalt. pásy přitavením svislá 1 x penetrace izolačním asfaltovým lakem, 1 x pás izolační z oxidovaného asfaltu natavitelný s minerálním posypem tl. 4 mm vložka skelná rohož,  </t>
  </si>
  <si>
    <t>AP-PSV</t>
  </si>
  <si>
    <t>oprava omítky : 13,50</t>
  </si>
  <si>
    <t>711150019 PC</t>
  </si>
  <si>
    <t>Izolace proti vodě svislá -nopová folie</t>
  </si>
  <si>
    <t>Součtová</t>
  </si>
  <si>
    <t>28323115R</t>
  </si>
  <si>
    <t>fólie izolační zemní drenážní; tloušťka 0,60 mm; výška nopů 8,0 mm; plošná hmotnost 550 g/m2; HDPE</t>
  </si>
  <si>
    <t>Odkaz na mn. položky pořadí 70 : 75,00000*1,1</t>
  </si>
  <si>
    <t>7200101 PC</t>
  </si>
  <si>
    <t>Napojení dešťového svodu, výměna spodní části svodu z PZ plechu opatřen.nátěrem (1x zákl.+2x vrchn), alkydový antikorozní snt.nátěr OK s inhibit.koroze) ve stajněm odstínu jako stávající svod</t>
  </si>
  <si>
    <t>soubor</t>
  </si>
  <si>
    <t>7200102 PC</t>
  </si>
  <si>
    <t>Doplnění lapače střešních nečistot, nové napojení na vodor.kanalizaci, podle skuteč.stavu kanalizace</t>
  </si>
  <si>
    <t>979082318R00</t>
  </si>
  <si>
    <t>Vodorovná doprava suti a hmot po suchu do 6000 m</t>
  </si>
  <si>
    <t>Přesun suti</t>
  </si>
  <si>
    <t>POL8_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</si>
  <si>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</si>
  <si>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</si>
  <si>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</si>
  <si>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</si>
  <si>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979082319R00</t>
  </si>
  <si>
    <t>Příplatek k vodor.dopravě po suchu, dalších 1000 m</t>
  </si>
  <si>
    <t>979990101R00</t>
  </si>
  <si>
    <t>Poplatek za skládku směsi betonu a cihel do 30x30 cm, skupina 17 01 01 a 17 01 02 z Katalogu odpadů</t>
  </si>
  <si>
    <t>SUM</t>
  </si>
  <si>
    <t>JKSO:</t>
  </si>
  <si>
    <t>822.52</t>
  </si>
  <si>
    <t>plochy dvorů a nádvoří</t>
  </si>
  <si>
    <t>JKSO</t>
  </si>
  <si>
    <t xml:space="preserve"> m2</t>
  </si>
  <si>
    <t>kryt (materiál konstrukce krytu) dlážděný</t>
  </si>
  <si>
    <t>JKSOChar</t>
  </si>
  <si>
    <t>JKSOAkce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</si>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</sst>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projekt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abSelected="1" topLeftCell="B22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>
      <c r="A4" s="111">
        <v>2631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SUMIF(F50:F62,A16,I50:I62)+SUMIF(F50:F62,"PSU",I50:I62)</f>
        <v>0</v>
      </c>
      <c r="J16" s="85"/>
    </row>
    <row r="17" spans="1:10" ht="23.25" customHeight="1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SUMIF(F50:F62,A17,I50:I62)</f>
        <v>0</v>
      </c>
      <c r="J17" s="85"/>
    </row>
    <row r="18" spans="1:10" ht="23.25" customHeight="1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SUMIF(F50:F62,A18,I50:I62)</f>
        <v>0</v>
      </c>
      <c r="J18" s="85"/>
    </row>
    <row r="19" spans="1:10" ht="23.25" customHeight="1">
      <c r="A19" s="199" t="s">
        <v>83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SUMIF(F50:F62,A19,I50:I62)</f>
        <v>0</v>
      </c>
      <c r="J19" s="85"/>
    </row>
    <row r="20" spans="1:10" ht="23.25" customHeight="1">
      <c r="A20" s="199" t="s">
        <v>84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SUMIF(F50:F62,A20,I50:I62)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>
      <c r="A39" s="137">
        <v>1</v>
      </c>
      <c r="B39" s="148" t="s">
        <v>50</v>
      </c>
      <c r="C39" s="149"/>
      <c r="D39" s="149"/>
      <c r="E39" s="149"/>
      <c r="F39" s="150">
        <f>'101 101 Pol'!AE321</f>
        <v>0</v>
      </c>
      <c r="G39" s="151">
        <f>'101 101 Pol'!AF321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>
      <c r="A40" s="137">
        <v>2</v>
      </c>
      <c r="B40" s="155"/>
      <c r="C40" s="156" t="s">
        <v>51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>
      <c r="A41" s="137">
        <v>2</v>
      </c>
      <c r="B41" s="155" t="s">
        <v>43</v>
      </c>
      <c r="C41" s="156" t="s">
        <v>45</v>
      </c>
      <c r="D41" s="156"/>
      <c r="E41" s="156"/>
      <c r="F41" s="157">
        <f>'101 101 Pol'!AE321</f>
        <v>0</v>
      </c>
      <c r="G41" s="158">
        <f>'101 101 Pol'!AF321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>
      <c r="A42" s="137">
        <v>3</v>
      </c>
      <c r="B42" s="161" t="s">
        <v>43</v>
      </c>
      <c r="C42" s="149" t="s">
        <v>44</v>
      </c>
      <c r="D42" s="149"/>
      <c r="E42" s="149"/>
      <c r="F42" s="162">
        <f>'101 101 Pol'!AE321</f>
        <v>0</v>
      </c>
      <c r="G42" s="152">
        <f>'101 101 Pol'!AF321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>
      <c r="A43" s="137"/>
      <c r="B43" s="163" t="s">
        <v>52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>
      <c r="B47" s="179" t="s">
        <v>54</v>
      </c>
    </row>
    <row r="49" spans="1:10" ht="25.5" customHeight="1">
      <c r="A49" s="181"/>
      <c r="B49" s="184" t="s">
        <v>17</v>
      </c>
      <c r="C49" s="184" t="s">
        <v>5</v>
      </c>
      <c r="D49" s="185"/>
      <c r="E49" s="185"/>
      <c r="F49" s="186" t="s">
        <v>55</v>
      </c>
      <c r="G49" s="186"/>
      <c r="H49" s="186"/>
      <c r="I49" s="186" t="s">
        <v>29</v>
      </c>
      <c r="J49" s="186" t="s">
        <v>0</v>
      </c>
    </row>
    <row r="50" spans="1:10" ht="36.75" customHeight="1">
      <c r="A50" s="182"/>
      <c r="B50" s="187" t="s">
        <v>56</v>
      </c>
      <c r="C50" s="188" t="s">
        <v>57</v>
      </c>
      <c r="D50" s="189"/>
      <c r="E50" s="189"/>
      <c r="F50" s="195" t="s">
        <v>24</v>
      </c>
      <c r="G50" s="196"/>
      <c r="H50" s="196"/>
      <c r="I50" s="196">
        <f>'101 101 Pol'!G8</f>
        <v>0</v>
      </c>
      <c r="J50" s="193" t="str">
        <f>IF(I63=0,"",I50/I63*100)</f>
        <v/>
      </c>
    </row>
    <row r="51" spans="1:10" ht="36.75" customHeight="1">
      <c r="A51" s="182"/>
      <c r="B51" s="187" t="s">
        <v>58</v>
      </c>
      <c r="C51" s="188" t="s">
        <v>59</v>
      </c>
      <c r="D51" s="189"/>
      <c r="E51" s="189"/>
      <c r="F51" s="195" t="s">
        <v>24</v>
      </c>
      <c r="G51" s="196"/>
      <c r="H51" s="196"/>
      <c r="I51" s="196">
        <f>'101 101 Pol'!G99</f>
        <v>0</v>
      </c>
      <c r="J51" s="193" t="str">
        <f>IF(I63=0,"",I51/I63*100)</f>
        <v/>
      </c>
    </row>
    <row r="52" spans="1:10" ht="36.75" customHeight="1">
      <c r="A52" s="182"/>
      <c r="B52" s="187" t="s">
        <v>60</v>
      </c>
      <c r="C52" s="188" t="s">
        <v>61</v>
      </c>
      <c r="D52" s="189"/>
      <c r="E52" s="189"/>
      <c r="F52" s="195" t="s">
        <v>24</v>
      </c>
      <c r="G52" s="196"/>
      <c r="H52" s="196"/>
      <c r="I52" s="196">
        <f>'101 101 Pol'!G108</f>
        <v>0</v>
      </c>
      <c r="J52" s="193" t="str">
        <f>IF(I63=0,"",I52/I63*100)</f>
        <v/>
      </c>
    </row>
    <row r="53" spans="1:10" ht="36.75" customHeight="1">
      <c r="A53" s="182"/>
      <c r="B53" s="187" t="s">
        <v>62</v>
      </c>
      <c r="C53" s="188" t="s">
        <v>63</v>
      </c>
      <c r="D53" s="189"/>
      <c r="E53" s="189"/>
      <c r="F53" s="195" t="s">
        <v>24</v>
      </c>
      <c r="G53" s="196"/>
      <c r="H53" s="196"/>
      <c r="I53" s="196">
        <f>'101 101 Pol'!G141</f>
        <v>0</v>
      </c>
      <c r="J53" s="193" t="str">
        <f>IF(I63=0,"",I53/I63*100)</f>
        <v/>
      </c>
    </row>
    <row r="54" spans="1:10" ht="36.75" customHeight="1">
      <c r="A54" s="182"/>
      <c r="B54" s="187" t="s">
        <v>64</v>
      </c>
      <c r="C54" s="188" t="s">
        <v>65</v>
      </c>
      <c r="D54" s="189"/>
      <c r="E54" s="189"/>
      <c r="F54" s="195" t="s">
        <v>24</v>
      </c>
      <c r="G54" s="196"/>
      <c r="H54" s="196"/>
      <c r="I54" s="196">
        <f>'101 101 Pol'!G189</f>
        <v>0</v>
      </c>
      <c r="J54" s="193" t="str">
        <f>IF(I63=0,"",I54/I63*100)</f>
        <v/>
      </c>
    </row>
    <row r="55" spans="1:10" ht="36.75" customHeight="1">
      <c r="A55" s="182"/>
      <c r="B55" s="187" t="s">
        <v>66</v>
      </c>
      <c r="C55" s="188" t="s">
        <v>67</v>
      </c>
      <c r="D55" s="189"/>
      <c r="E55" s="189"/>
      <c r="F55" s="195" t="s">
        <v>24</v>
      </c>
      <c r="G55" s="196"/>
      <c r="H55" s="196"/>
      <c r="I55" s="196">
        <f>'101 101 Pol'!G197</f>
        <v>0</v>
      </c>
      <c r="J55" s="193" t="str">
        <f>IF(I63=0,"",I55/I63*100)</f>
        <v/>
      </c>
    </row>
    <row r="56" spans="1:10" ht="36.75" customHeight="1">
      <c r="A56" s="182"/>
      <c r="B56" s="187" t="s">
        <v>68</v>
      </c>
      <c r="C56" s="188" t="s">
        <v>69</v>
      </c>
      <c r="D56" s="189"/>
      <c r="E56" s="189"/>
      <c r="F56" s="195" t="s">
        <v>24</v>
      </c>
      <c r="G56" s="196"/>
      <c r="H56" s="196"/>
      <c r="I56" s="196">
        <f>'101 101 Pol'!G201</f>
        <v>0</v>
      </c>
      <c r="J56" s="193" t="str">
        <f>IF(I63=0,"",I56/I63*100)</f>
        <v/>
      </c>
    </row>
    <row r="57" spans="1:10" ht="36.75" customHeight="1">
      <c r="A57" s="182"/>
      <c r="B57" s="187" t="s">
        <v>70</v>
      </c>
      <c r="C57" s="188" t="s">
        <v>71</v>
      </c>
      <c r="D57" s="189"/>
      <c r="E57" s="189"/>
      <c r="F57" s="195" t="s">
        <v>24</v>
      </c>
      <c r="G57" s="196"/>
      <c r="H57" s="196"/>
      <c r="I57" s="196">
        <f>'101 101 Pol'!G220</f>
        <v>0</v>
      </c>
      <c r="J57" s="193" t="str">
        <f>IF(I63=0,"",I57/I63*100)</f>
        <v/>
      </c>
    </row>
    <row r="58" spans="1:10" ht="36.75" customHeight="1">
      <c r="A58" s="182"/>
      <c r="B58" s="187" t="s">
        <v>72</v>
      </c>
      <c r="C58" s="188" t="s">
        <v>73</v>
      </c>
      <c r="D58" s="189"/>
      <c r="E58" s="189"/>
      <c r="F58" s="195" t="s">
        <v>24</v>
      </c>
      <c r="G58" s="196"/>
      <c r="H58" s="196"/>
      <c r="I58" s="196">
        <f>'101 101 Pol'!G251</f>
        <v>0</v>
      </c>
      <c r="J58" s="193" t="str">
        <f>IF(I63=0,"",I58/I63*100)</f>
        <v/>
      </c>
    </row>
    <row r="59" spans="1:10" ht="36.75" customHeight="1">
      <c r="A59" s="182"/>
      <c r="B59" s="187" t="s">
        <v>74</v>
      </c>
      <c r="C59" s="188" t="s">
        <v>75</v>
      </c>
      <c r="D59" s="189"/>
      <c r="E59" s="189"/>
      <c r="F59" s="195" t="s">
        <v>24</v>
      </c>
      <c r="G59" s="196"/>
      <c r="H59" s="196"/>
      <c r="I59" s="196">
        <f>'101 101 Pol'!G294</f>
        <v>0</v>
      </c>
      <c r="J59" s="193" t="str">
        <f>IF(I63=0,"",I59/I63*100)</f>
        <v/>
      </c>
    </row>
    <row r="60" spans="1:10" ht="36.75" customHeight="1">
      <c r="A60" s="182"/>
      <c r="B60" s="187" t="s">
        <v>76</v>
      </c>
      <c r="C60" s="188" t="s">
        <v>77</v>
      </c>
      <c r="D60" s="189"/>
      <c r="E60" s="189"/>
      <c r="F60" s="195" t="s">
        <v>25</v>
      </c>
      <c r="G60" s="196"/>
      <c r="H60" s="196"/>
      <c r="I60" s="196">
        <f>'101 101 Pol'!G297</f>
        <v>0</v>
      </c>
      <c r="J60" s="193" t="str">
        <f>IF(I63=0,"",I60/I63*100)</f>
        <v/>
      </c>
    </row>
    <row r="61" spans="1:10" ht="36.75" customHeight="1">
      <c r="A61" s="182"/>
      <c r="B61" s="187" t="s">
        <v>78</v>
      </c>
      <c r="C61" s="188" t="s">
        <v>79</v>
      </c>
      <c r="D61" s="189"/>
      <c r="E61" s="189"/>
      <c r="F61" s="195" t="s">
        <v>25</v>
      </c>
      <c r="G61" s="196"/>
      <c r="H61" s="196"/>
      <c r="I61" s="196">
        <f>'101 101 Pol'!G307</f>
        <v>0</v>
      </c>
      <c r="J61" s="193" t="str">
        <f>IF(I63=0,"",I61/I63*100)</f>
        <v/>
      </c>
    </row>
    <row r="62" spans="1:10" ht="36.75" customHeight="1">
      <c r="A62" s="182"/>
      <c r="B62" s="187" t="s">
        <v>80</v>
      </c>
      <c r="C62" s="188" t="s">
        <v>81</v>
      </c>
      <c r="D62" s="189"/>
      <c r="E62" s="189"/>
      <c r="F62" s="195" t="s">
        <v>82</v>
      </c>
      <c r="G62" s="196"/>
      <c r="H62" s="196"/>
      <c r="I62" s="196">
        <f>'101 101 Pol'!G312</f>
        <v>0</v>
      </c>
      <c r="J62" s="193" t="str">
        <f>IF(I63=0,"",I62/I63*100)</f>
        <v/>
      </c>
    </row>
    <row r="63" spans="1:10" ht="25.5" customHeight="1">
      <c r="A63" s="183"/>
      <c r="B63" s="190" t="s">
        <v>1</v>
      </c>
      <c r="C63" s="191"/>
      <c r="D63" s="192"/>
      <c r="E63" s="192"/>
      <c r="F63" s="197"/>
      <c r="G63" s="198"/>
      <c r="H63" s="198"/>
      <c r="I63" s="198">
        <f>SUM(I50:I62)</f>
        <v>0</v>
      </c>
      <c r="J63" s="194">
        <f>SUM(J50:J62)</f>
        <v>0</v>
      </c>
    </row>
    <row r="64" spans="1:10">
      <c r="F64" s="135"/>
      <c r="G64" s="135"/>
      <c r="H64" s="135"/>
      <c r="I64" s="135"/>
      <c r="J64" s="136"/>
    </row>
    <row r="65" spans="6:10">
      <c r="F65" s="135"/>
      <c r="G65" s="135"/>
      <c r="H65" s="135"/>
      <c r="I65" s="135"/>
      <c r="J65" s="136"/>
    </row>
    <row r="66" spans="6:10">
      <c r="F66" s="135"/>
      <c r="G66" s="135"/>
      <c r="H66" s="135"/>
      <c r="I66" s="135"/>
      <c r="J66" s="136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>
      <c r="A4" s="50" t="s">
        <v>9</v>
      </c>
      <c r="B4" s="49"/>
      <c r="C4" s="109"/>
      <c r="D4" s="109"/>
      <c r="E4" s="109"/>
      <c r="F4" s="109"/>
      <c r="G4" s="110"/>
    </row>
    <row r="5" spans="1:7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00" t="s">
        <v>85</v>
      </c>
      <c r="B1" s="200"/>
      <c r="C1" s="200"/>
      <c r="D1" s="200"/>
      <c r="E1" s="200"/>
      <c r="F1" s="200"/>
      <c r="G1" s="200"/>
      <c r="AG1" t="s">
        <v>86</v>
      </c>
    </row>
    <row r="2" spans="1:60" ht="24.95" customHeight="1">
      <c r="A2" s="201" t="s">
        <v>7</v>
      </c>
      <c r="B2" s="49" t="s">
        <v>48</v>
      </c>
      <c r="C2" s="204" t="s">
        <v>49</v>
      </c>
      <c r="D2" s="202"/>
      <c r="E2" s="202"/>
      <c r="F2" s="202"/>
      <c r="G2" s="203"/>
      <c r="AG2" t="s">
        <v>87</v>
      </c>
    </row>
    <row r="3" spans="1:60" ht="24.95" customHeight="1">
      <c r="A3" s="201" t="s">
        <v>8</v>
      </c>
      <c r="B3" s="49" t="s">
        <v>43</v>
      </c>
      <c r="C3" s="204" t="s">
        <v>45</v>
      </c>
      <c r="D3" s="202"/>
      <c r="E3" s="202"/>
      <c r="F3" s="202"/>
      <c r="G3" s="203"/>
      <c r="AC3" s="180" t="s">
        <v>87</v>
      </c>
      <c r="AG3" t="s">
        <v>88</v>
      </c>
    </row>
    <row r="4" spans="1:60" ht="24.95" customHeight="1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89</v>
      </c>
    </row>
    <row r="5" spans="1:60">
      <c r="D5" s="10"/>
    </row>
    <row r="6" spans="1:60" ht="38.25">
      <c r="A6" s="211" t="s">
        <v>90</v>
      </c>
      <c r="B6" s="213" t="s">
        <v>91</v>
      </c>
      <c r="C6" s="213" t="s">
        <v>92</v>
      </c>
      <c r="D6" s="212" t="s">
        <v>93</v>
      </c>
      <c r="E6" s="211" t="s">
        <v>94</v>
      </c>
      <c r="F6" s="210" t="s">
        <v>95</v>
      </c>
      <c r="G6" s="211" t="s">
        <v>29</v>
      </c>
      <c r="H6" s="214" t="s">
        <v>30</v>
      </c>
      <c r="I6" s="214" t="s">
        <v>96</v>
      </c>
      <c r="J6" s="214" t="s">
        <v>31</v>
      </c>
      <c r="K6" s="214" t="s">
        <v>97</v>
      </c>
      <c r="L6" s="214" t="s">
        <v>98</v>
      </c>
      <c r="M6" s="214" t="s">
        <v>99</v>
      </c>
      <c r="N6" s="214" t="s">
        <v>100</v>
      </c>
      <c r="O6" s="214" t="s">
        <v>101</v>
      </c>
      <c r="P6" s="214" t="s">
        <v>102</v>
      </c>
      <c r="Q6" s="214" t="s">
        <v>103</v>
      </c>
      <c r="R6" s="214" t="s">
        <v>104</v>
      </c>
      <c r="S6" s="214" t="s">
        <v>105</v>
      </c>
      <c r="T6" s="214" t="s">
        <v>106</v>
      </c>
      <c r="U6" s="214" t="s">
        <v>107</v>
      </c>
      <c r="V6" s="214" t="s">
        <v>108</v>
      </c>
      <c r="W6" s="214" t="s">
        <v>109</v>
      </c>
      <c r="X6" s="214" t="s">
        <v>110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>
      <c r="A8" s="229" t="s">
        <v>111</v>
      </c>
      <c r="B8" s="230" t="s">
        <v>56</v>
      </c>
      <c r="C8" s="254" t="s">
        <v>57</v>
      </c>
      <c r="D8" s="231"/>
      <c r="E8" s="232"/>
      <c r="F8" s="233"/>
      <c r="G8" s="233">
        <f>SUMIF(AG9:AG98,"&lt;&gt;NOR",G9:G98)</f>
        <v>0</v>
      </c>
      <c r="H8" s="233"/>
      <c r="I8" s="233">
        <f>SUM(I9:I98)</f>
        <v>0</v>
      </c>
      <c r="J8" s="233"/>
      <c r="K8" s="233">
        <f>SUM(K9:K98)</f>
        <v>0</v>
      </c>
      <c r="L8" s="233"/>
      <c r="M8" s="233">
        <f>SUM(M9:M98)</f>
        <v>0</v>
      </c>
      <c r="N8" s="233"/>
      <c r="O8" s="233">
        <f>SUM(O9:O98)</f>
        <v>0.3</v>
      </c>
      <c r="P8" s="233"/>
      <c r="Q8" s="233">
        <f>SUM(Q9:Q98)</f>
        <v>1260.6199999999999</v>
      </c>
      <c r="R8" s="233"/>
      <c r="S8" s="233"/>
      <c r="T8" s="234"/>
      <c r="U8" s="228"/>
      <c r="V8" s="228">
        <f>SUM(V9:V98)</f>
        <v>2158.9600000000005</v>
      </c>
      <c r="W8" s="228"/>
      <c r="X8" s="228"/>
      <c r="AG8" t="s">
        <v>112</v>
      </c>
    </row>
    <row r="9" spans="1:60" ht="33.75" outlineLevel="1">
      <c r="A9" s="235">
        <v>1</v>
      </c>
      <c r="B9" s="236" t="s">
        <v>113</v>
      </c>
      <c r="C9" s="255" t="s">
        <v>114</v>
      </c>
      <c r="D9" s="237" t="s">
        <v>115</v>
      </c>
      <c r="E9" s="238">
        <v>250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0.2</v>
      </c>
      <c r="Q9" s="240">
        <f>ROUND(E9*P9,2)</f>
        <v>50</v>
      </c>
      <c r="R9" s="240" t="s">
        <v>116</v>
      </c>
      <c r="S9" s="240" t="s">
        <v>117</v>
      </c>
      <c r="T9" s="241" t="s">
        <v>117</v>
      </c>
      <c r="U9" s="225">
        <v>0.1</v>
      </c>
      <c r="V9" s="225">
        <f>ROUND(E9*U9,2)</f>
        <v>25</v>
      </c>
      <c r="W9" s="225"/>
      <c r="X9" s="225" t="s">
        <v>118</v>
      </c>
      <c r="Y9" s="215"/>
      <c r="Z9" s="215"/>
      <c r="AA9" s="215"/>
      <c r="AB9" s="215"/>
      <c r="AC9" s="215"/>
      <c r="AD9" s="215"/>
      <c r="AE9" s="215"/>
      <c r="AF9" s="215"/>
      <c r="AG9" s="215" t="s">
        <v>119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23"/>
      <c r="B10" s="224"/>
      <c r="C10" s="256" t="s">
        <v>120</v>
      </c>
      <c r="D10" s="242"/>
      <c r="E10" s="242"/>
      <c r="F10" s="242"/>
      <c r="G10" s="242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5"/>
      <c r="Z10" s="215"/>
      <c r="AA10" s="215"/>
      <c r="AB10" s="215"/>
      <c r="AC10" s="215"/>
      <c r="AD10" s="215"/>
      <c r="AE10" s="215"/>
      <c r="AF10" s="215"/>
      <c r="AG10" s="215" t="s">
        <v>121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23"/>
      <c r="B11" s="224"/>
      <c r="C11" s="257" t="s">
        <v>122</v>
      </c>
      <c r="D11" s="226"/>
      <c r="E11" s="227">
        <v>250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15"/>
      <c r="Z11" s="215"/>
      <c r="AA11" s="215"/>
      <c r="AB11" s="215"/>
      <c r="AC11" s="215"/>
      <c r="AD11" s="215"/>
      <c r="AE11" s="215"/>
      <c r="AF11" s="215"/>
      <c r="AG11" s="215" t="s">
        <v>123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23"/>
      <c r="B12" s="224"/>
      <c r="C12" s="257" t="s">
        <v>124</v>
      </c>
      <c r="D12" s="226"/>
      <c r="E12" s="227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15"/>
      <c r="Z12" s="215"/>
      <c r="AA12" s="215"/>
      <c r="AB12" s="215"/>
      <c r="AC12" s="215"/>
      <c r="AD12" s="215"/>
      <c r="AE12" s="215"/>
      <c r="AF12" s="215"/>
      <c r="AG12" s="215" t="s">
        <v>123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23"/>
      <c r="B13" s="224"/>
      <c r="C13" s="257" t="s">
        <v>125</v>
      </c>
      <c r="D13" s="226"/>
      <c r="E13" s="227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5"/>
      <c r="Z13" s="215"/>
      <c r="AA13" s="215"/>
      <c r="AB13" s="215"/>
      <c r="AC13" s="215"/>
      <c r="AD13" s="215"/>
      <c r="AE13" s="215"/>
      <c r="AF13" s="215"/>
      <c r="AG13" s="215" t="s">
        <v>123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>
      <c r="A14" s="235">
        <v>2</v>
      </c>
      <c r="B14" s="236" t="s">
        <v>126</v>
      </c>
      <c r="C14" s="255" t="s">
        <v>127</v>
      </c>
      <c r="D14" s="237" t="s">
        <v>115</v>
      </c>
      <c r="E14" s="238">
        <v>1939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21</v>
      </c>
      <c r="M14" s="240">
        <f>G14*(1+L14/100)</f>
        <v>0</v>
      </c>
      <c r="N14" s="240">
        <v>0</v>
      </c>
      <c r="O14" s="240">
        <f>ROUND(E14*N14,2)</f>
        <v>0</v>
      </c>
      <c r="P14" s="240">
        <v>0.22500000000000001</v>
      </c>
      <c r="Q14" s="240">
        <f>ROUND(E14*P14,2)</f>
        <v>436.28</v>
      </c>
      <c r="R14" s="240" t="s">
        <v>116</v>
      </c>
      <c r="S14" s="240" t="s">
        <v>117</v>
      </c>
      <c r="T14" s="241" t="s">
        <v>117</v>
      </c>
      <c r="U14" s="225">
        <v>0.14199999999999999</v>
      </c>
      <c r="V14" s="225">
        <f>ROUND(E14*U14,2)</f>
        <v>275.33999999999997</v>
      </c>
      <c r="W14" s="225"/>
      <c r="X14" s="225" t="s">
        <v>118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119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23"/>
      <c r="B15" s="224"/>
      <c r="C15" s="256" t="s">
        <v>120</v>
      </c>
      <c r="D15" s="242"/>
      <c r="E15" s="242"/>
      <c r="F15" s="242"/>
      <c r="G15" s="242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15"/>
      <c r="Z15" s="215"/>
      <c r="AA15" s="215"/>
      <c r="AB15" s="215"/>
      <c r="AC15" s="215"/>
      <c r="AD15" s="215"/>
      <c r="AE15" s="215"/>
      <c r="AF15" s="215"/>
      <c r="AG15" s="215" t="s">
        <v>121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>
      <c r="A16" s="223"/>
      <c r="B16" s="224"/>
      <c r="C16" s="257" t="s">
        <v>128</v>
      </c>
      <c r="D16" s="226"/>
      <c r="E16" s="227">
        <v>1939</v>
      </c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15"/>
      <c r="Z16" s="215"/>
      <c r="AA16" s="215"/>
      <c r="AB16" s="215"/>
      <c r="AC16" s="215"/>
      <c r="AD16" s="215"/>
      <c r="AE16" s="215"/>
      <c r="AF16" s="215"/>
      <c r="AG16" s="215" t="s">
        <v>123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23"/>
      <c r="B17" s="224"/>
      <c r="C17" s="257" t="s">
        <v>129</v>
      </c>
      <c r="D17" s="226"/>
      <c r="E17" s="227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15"/>
      <c r="Z17" s="215"/>
      <c r="AA17" s="215"/>
      <c r="AB17" s="215"/>
      <c r="AC17" s="215"/>
      <c r="AD17" s="215"/>
      <c r="AE17" s="215"/>
      <c r="AF17" s="215"/>
      <c r="AG17" s="215" t="s">
        <v>123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>
      <c r="A18" s="235">
        <v>3</v>
      </c>
      <c r="B18" s="236" t="s">
        <v>130</v>
      </c>
      <c r="C18" s="255" t="s">
        <v>131</v>
      </c>
      <c r="D18" s="237" t="s">
        <v>115</v>
      </c>
      <c r="E18" s="238">
        <v>45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40">
        <v>0</v>
      </c>
      <c r="O18" s="240">
        <f>ROUND(E18*N18,2)</f>
        <v>0</v>
      </c>
      <c r="P18" s="240">
        <v>0.33</v>
      </c>
      <c r="Q18" s="240">
        <f>ROUND(E18*P18,2)</f>
        <v>14.85</v>
      </c>
      <c r="R18" s="240" t="s">
        <v>116</v>
      </c>
      <c r="S18" s="240" t="s">
        <v>117</v>
      </c>
      <c r="T18" s="241" t="s">
        <v>117</v>
      </c>
      <c r="U18" s="225">
        <v>0.3135</v>
      </c>
      <c r="V18" s="225">
        <f>ROUND(E18*U18,2)</f>
        <v>14.11</v>
      </c>
      <c r="W18" s="225"/>
      <c r="X18" s="225" t="s">
        <v>118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119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23"/>
      <c r="B19" s="224"/>
      <c r="C19" s="257" t="s">
        <v>132</v>
      </c>
      <c r="D19" s="226"/>
      <c r="E19" s="227">
        <v>45</v>
      </c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15"/>
      <c r="Z19" s="215"/>
      <c r="AA19" s="215"/>
      <c r="AB19" s="215"/>
      <c r="AC19" s="215"/>
      <c r="AD19" s="215"/>
      <c r="AE19" s="215"/>
      <c r="AF19" s="215"/>
      <c r="AG19" s="215" t="s">
        <v>123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23"/>
      <c r="B20" s="224"/>
      <c r="C20" s="257" t="s">
        <v>133</v>
      </c>
      <c r="D20" s="226"/>
      <c r="E20" s="227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15"/>
      <c r="Z20" s="215"/>
      <c r="AA20" s="215"/>
      <c r="AB20" s="215"/>
      <c r="AC20" s="215"/>
      <c r="AD20" s="215"/>
      <c r="AE20" s="215"/>
      <c r="AF20" s="215"/>
      <c r="AG20" s="215" t="s">
        <v>123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>
      <c r="A21" s="235">
        <v>4</v>
      </c>
      <c r="B21" s="236" t="s">
        <v>134</v>
      </c>
      <c r="C21" s="255" t="s">
        <v>135</v>
      </c>
      <c r="D21" s="237" t="s">
        <v>115</v>
      </c>
      <c r="E21" s="238">
        <v>1454.25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40">
        <v>0</v>
      </c>
      <c r="O21" s="240">
        <f>ROUND(E21*N21,2)</f>
        <v>0</v>
      </c>
      <c r="P21" s="240">
        <v>0.22</v>
      </c>
      <c r="Q21" s="240">
        <f>ROUND(E21*P21,2)</f>
        <v>319.94</v>
      </c>
      <c r="R21" s="240" t="s">
        <v>116</v>
      </c>
      <c r="S21" s="240" t="s">
        <v>117</v>
      </c>
      <c r="T21" s="241" t="s">
        <v>117</v>
      </c>
      <c r="U21" s="225">
        <v>0.42099999999999999</v>
      </c>
      <c r="V21" s="225">
        <f>ROUND(E21*U21,2)</f>
        <v>612.24</v>
      </c>
      <c r="W21" s="225"/>
      <c r="X21" s="225" t="s">
        <v>118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119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23"/>
      <c r="B22" s="224"/>
      <c r="C22" s="257" t="s">
        <v>136</v>
      </c>
      <c r="D22" s="226"/>
      <c r="E22" s="227"/>
      <c r="F22" s="225"/>
      <c r="G22" s="225"/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25"/>
      <c r="Y22" s="215"/>
      <c r="Z22" s="215"/>
      <c r="AA22" s="215"/>
      <c r="AB22" s="215"/>
      <c r="AC22" s="215"/>
      <c r="AD22" s="215"/>
      <c r="AE22" s="215"/>
      <c r="AF22" s="215"/>
      <c r="AG22" s="215" t="s">
        <v>123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23"/>
      <c r="B23" s="224"/>
      <c r="C23" s="257" t="s">
        <v>137</v>
      </c>
      <c r="D23" s="226"/>
      <c r="E23" s="227">
        <v>1454.25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15"/>
      <c r="Z23" s="215"/>
      <c r="AA23" s="215"/>
      <c r="AB23" s="215"/>
      <c r="AC23" s="215"/>
      <c r="AD23" s="215"/>
      <c r="AE23" s="215"/>
      <c r="AF23" s="215"/>
      <c r="AG23" s="215" t="s">
        <v>123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>
      <c r="A24" s="223"/>
      <c r="B24" s="224"/>
      <c r="C24" s="257" t="s">
        <v>138</v>
      </c>
      <c r="D24" s="226"/>
      <c r="E24" s="227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15"/>
      <c r="Z24" s="215"/>
      <c r="AA24" s="215"/>
      <c r="AB24" s="215"/>
      <c r="AC24" s="215"/>
      <c r="AD24" s="215"/>
      <c r="AE24" s="215"/>
      <c r="AF24" s="215"/>
      <c r="AG24" s="215" t="s">
        <v>123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>
      <c r="A25" s="235">
        <v>5</v>
      </c>
      <c r="B25" s="236" t="s">
        <v>139</v>
      </c>
      <c r="C25" s="255" t="s">
        <v>140</v>
      </c>
      <c r="D25" s="237" t="s">
        <v>115</v>
      </c>
      <c r="E25" s="238">
        <v>484.75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40">
        <v>0</v>
      </c>
      <c r="O25" s="240">
        <f>ROUND(E25*N25,2)</f>
        <v>0</v>
      </c>
      <c r="P25" s="240">
        <v>0.44</v>
      </c>
      <c r="Q25" s="240">
        <f>ROUND(E25*P25,2)</f>
        <v>213.29</v>
      </c>
      <c r="R25" s="240" t="s">
        <v>116</v>
      </c>
      <c r="S25" s="240" t="s">
        <v>117</v>
      </c>
      <c r="T25" s="241" t="s">
        <v>117</v>
      </c>
      <c r="U25" s="225">
        <v>0.63200000000000001</v>
      </c>
      <c r="V25" s="225">
        <f>ROUND(E25*U25,2)</f>
        <v>306.36</v>
      </c>
      <c r="W25" s="225"/>
      <c r="X25" s="225" t="s">
        <v>118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119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23"/>
      <c r="B26" s="224"/>
      <c r="C26" s="257" t="s">
        <v>141</v>
      </c>
      <c r="D26" s="226"/>
      <c r="E26" s="227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15"/>
      <c r="Z26" s="215"/>
      <c r="AA26" s="215"/>
      <c r="AB26" s="215"/>
      <c r="AC26" s="215"/>
      <c r="AD26" s="215"/>
      <c r="AE26" s="215"/>
      <c r="AF26" s="215"/>
      <c r="AG26" s="215" t="s">
        <v>123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23"/>
      <c r="B27" s="224"/>
      <c r="C27" s="257" t="s">
        <v>142</v>
      </c>
      <c r="D27" s="226"/>
      <c r="E27" s="227">
        <v>484.75</v>
      </c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15"/>
      <c r="Z27" s="215"/>
      <c r="AA27" s="215"/>
      <c r="AB27" s="215"/>
      <c r="AC27" s="215"/>
      <c r="AD27" s="215"/>
      <c r="AE27" s="215"/>
      <c r="AF27" s="215"/>
      <c r="AG27" s="215" t="s">
        <v>123</v>
      </c>
      <c r="AH27" s="215">
        <v>5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23"/>
      <c r="B28" s="224"/>
      <c r="C28" s="257" t="s">
        <v>143</v>
      </c>
      <c r="D28" s="226"/>
      <c r="E28" s="227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25"/>
      <c r="Y28" s="215"/>
      <c r="Z28" s="215"/>
      <c r="AA28" s="215"/>
      <c r="AB28" s="215"/>
      <c r="AC28" s="215"/>
      <c r="AD28" s="215"/>
      <c r="AE28" s="215"/>
      <c r="AF28" s="215"/>
      <c r="AG28" s="215" t="s">
        <v>123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>
      <c r="A29" s="235">
        <v>6</v>
      </c>
      <c r="B29" s="236" t="s">
        <v>144</v>
      </c>
      <c r="C29" s="255" t="s">
        <v>145</v>
      </c>
      <c r="D29" s="237" t="s">
        <v>115</v>
      </c>
      <c r="E29" s="238">
        <v>484.75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40">
        <v>0</v>
      </c>
      <c r="O29" s="240">
        <f>ROUND(E29*N29,2)</f>
        <v>0</v>
      </c>
      <c r="P29" s="240">
        <v>0.36</v>
      </c>
      <c r="Q29" s="240">
        <f>ROUND(E29*P29,2)</f>
        <v>174.51</v>
      </c>
      <c r="R29" s="240" t="s">
        <v>116</v>
      </c>
      <c r="S29" s="240" t="s">
        <v>117</v>
      </c>
      <c r="T29" s="241" t="s">
        <v>117</v>
      </c>
      <c r="U29" s="225">
        <v>1.2270000000000001</v>
      </c>
      <c r="V29" s="225">
        <f>ROUND(E29*U29,2)</f>
        <v>594.79</v>
      </c>
      <c r="W29" s="225"/>
      <c r="X29" s="225" t="s">
        <v>118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119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23"/>
      <c r="B30" s="224"/>
      <c r="C30" s="257" t="s">
        <v>146</v>
      </c>
      <c r="D30" s="226"/>
      <c r="E30" s="227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15"/>
      <c r="Z30" s="215"/>
      <c r="AA30" s="215"/>
      <c r="AB30" s="215"/>
      <c r="AC30" s="215"/>
      <c r="AD30" s="215"/>
      <c r="AE30" s="215"/>
      <c r="AF30" s="215"/>
      <c r="AG30" s="215" t="s">
        <v>123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>
      <c r="A31" s="223"/>
      <c r="B31" s="224"/>
      <c r="C31" s="257" t="s">
        <v>142</v>
      </c>
      <c r="D31" s="226"/>
      <c r="E31" s="227">
        <v>484.75</v>
      </c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15"/>
      <c r="Z31" s="215"/>
      <c r="AA31" s="215"/>
      <c r="AB31" s="215"/>
      <c r="AC31" s="215"/>
      <c r="AD31" s="215"/>
      <c r="AE31" s="215"/>
      <c r="AF31" s="215"/>
      <c r="AG31" s="215" t="s">
        <v>123</v>
      </c>
      <c r="AH31" s="215">
        <v>5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23"/>
      <c r="B32" s="224"/>
      <c r="C32" s="257" t="s">
        <v>143</v>
      </c>
      <c r="D32" s="226"/>
      <c r="E32" s="227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15"/>
      <c r="Z32" s="215"/>
      <c r="AA32" s="215"/>
      <c r="AB32" s="215"/>
      <c r="AC32" s="215"/>
      <c r="AD32" s="215"/>
      <c r="AE32" s="215"/>
      <c r="AF32" s="215"/>
      <c r="AG32" s="215" t="s">
        <v>123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35">
        <v>7</v>
      </c>
      <c r="B33" s="236" t="s">
        <v>147</v>
      </c>
      <c r="C33" s="255" t="s">
        <v>148</v>
      </c>
      <c r="D33" s="237" t="s">
        <v>149</v>
      </c>
      <c r="E33" s="238">
        <v>170</v>
      </c>
      <c r="F33" s="239"/>
      <c r="G33" s="240">
        <f>ROUND(E33*F33,2)</f>
        <v>0</v>
      </c>
      <c r="H33" s="239"/>
      <c r="I33" s="240">
        <f>ROUND(E33*H33,2)</f>
        <v>0</v>
      </c>
      <c r="J33" s="239"/>
      <c r="K33" s="240">
        <f>ROUND(E33*J33,2)</f>
        <v>0</v>
      </c>
      <c r="L33" s="240">
        <v>21</v>
      </c>
      <c r="M33" s="240">
        <f>G33*(1+L33/100)</f>
        <v>0</v>
      </c>
      <c r="N33" s="240">
        <v>0</v>
      </c>
      <c r="O33" s="240">
        <f>ROUND(E33*N33,2)</f>
        <v>0</v>
      </c>
      <c r="P33" s="240">
        <v>0.27</v>
      </c>
      <c r="Q33" s="240">
        <f>ROUND(E33*P33,2)</f>
        <v>45.9</v>
      </c>
      <c r="R33" s="240" t="s">
        <v>116</v>
      </c>
      <c r="S33" s="240" t="s">
        <v>117</v>
      </c>
      <c r="T33" s="241" t="s">
        <v>117</v>
      </c>
      <c r="U33" s="225">
        <v>0.123</v>
      </c>
      <c r="V33" s="225">
        <f>ROUND(E33*U33,2)</f>
        <v>20.91</v>
      </c>
      <c r="W33" s="225"/>
      <c r="X33" s="225" t="s">
        <v>118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119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23"/>
      <c r="B34" s="224"/>
      <c r="C34" s="256" t="s">
        <v>150</v>
      </c>
      <c r="D34" s="242"/>
      <c r="E34" s="242"/>
      <c r="F34" s="242"/>
      <c r="G34" s="242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15"/>
      <c r="Z34" s="215"/>
      <c r="AA34" s="215"/>
      <c r="AB34" s="215"/>
      <c r="AC34" s="215"/>
      <c r="AD34" s="215"/>
      <c r="AE34" s="215"/>
      <c r="AF34" s="215"/>
      <c r="AG34" s="215" t="s">
        <v>121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43" t="str">
        <f>C34</f>
        <v>s vybouráním lože, s přemístěním hmot na skládku na vzdálenost do 3 m nebo naložením na dopravní prostředek</v>
      </c>
      <c r="BB34" s="215"/>
      <c r="BC34" s="215"/>
      <c r="BD34" s="215"/>
      <c r="BE34" s="215"/>
      <c r="BF34" s="215"/>
      <c r="BG34" s="215"/>
      <c r="BH34" s="215"/>
    </row>
    <row r="35" spans="1:60" outlineLevel="1">
      <c r="A35" s="223"/>
      <c r="B35" s="224"/>
      <c r="C35" s="257" t="s">
        <v>151</v>
      </c>
      <c r="D35" s="226"/>
      <c r="E35" s="227">
        <v>45</v>
      </c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15"/>
      <c r="Z35" s="215"/>
      <c r="AA35" s="215"/>
      <c r="AB35" s="215"/>
      <c r="AC35" s="215"/>
      <c r="AD35" s="215"/>
      <c r="AE35" s="215"/>
      <c r="AF35" s="215"/>
      <c r="AG35" s="215" t="s">
        <v>123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23"/>
      <c r="B36" s="224"/>
      <c r="C36" s="257" t="s">
        <v>152</v>
      </c>
      <c r="D36" s="226"/>
      <c r="E36" s="227">
        <v>125</v>
      </c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15"/>
      <c r="Z36" s="215"/>
      <c r="AA36" s="215"/>
      <c r="AB36" s="215"/>
      <c r="AC36" s="215"/>
      <c r="AD36" s="215"/>
      <c r="AE36" s="215"/>
      <c r="AF36" s="215"/>
      <c r="AG36" s="215" t="s">
        <v>123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>
      <c r="A37" s="235">
        <v>8</v>
      </c>
      <c r="B37" s="236" t="s">
        <v>153</v>
      </c>
      <c r="C37" s="255" t="s">
        <v>154</v>
      </c>
      <c r="D37" s="237" t="s">
        <v>149</v>
      </c>
      <c r="E37" s="238">
        <v>25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40">
        <v>0</v>
      </c>
      <c r="O37" s="240">
        <f>ROUND(E37*N37,2)</f>
        <v>0</v>
      </c>
      <c r="P37" s="240">
        <v>0.23396</v>
      </c>
      <c r="Q37" s="240">
        <f>ROUND(E37*P37,2)</f>
        <v>5.85</v>
      </c>
      <c r="R37" s="240" t="s">
        <v>116</v>
      </c>
      <c r="S37" s="240" t="s">
        <v>117</v>
      </c>
      <c r="T37" s="241" t="s">
        <v>117</v>
      </c>
      <c r="U37" s="225">
        <v>0.24199999999999999</v>
      </c>
      <c r="V37" s="225">
        <f>ROUND(E37*U37,2)</f>
        <v>6.05</v>
      </c>
      <c r="W37" s="225"/>
      <c r="X37" s="225" t="s">
        <v>118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119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23"/>
      <c r="B38" s="224"/>
      <c r="C38" s="256" t="s">
        <v>155</v>
      </c>
      <c r="D38" s="242"/>
      <c r="E38" s="242"/>
      <c r="F38" s="242"/>
      <c r="G38" s="242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15"/>
      <c r="Z38" s="215"/>
      <c r="AA38" s="215"/>
      <c r="AB38" s="215"/>
      <c r="AC38" s="215"/>
      <c r="AD38" s="215"/>
      <c r="AE38" s="215"/>
      <c r="AF38" s="215"/>
      <c r="AG38" s="215" t="s">
        <v>121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23"/>
      <c r="B39" s="224"/>
      <c r="C39" s="258" t="s">
        <v>155</v>
      </c>
      <c r="D39" s="244"/>
      <c r="E39" s="244"/>
      <c r="F39" s="244"/>
      <c r="G39" s="244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25"/>
      <c r="W39" s="225"/>
      <c r="X39" s="225"/>
      <c r="Y39" s="215"/>
      <c r="Z39" s="215"/>
      <c r="AA39" s="215"/>
      <c r="AB39" s="215"/>
      <c r="AC39" s="215"/>
      <c r="AD39" s="215"/>
      <c r="AE39" s="215"/>
      <c r="AF39" s="215"/>
      <c r="AG39" s="215" t="s">
        <v>156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23"/>
      <c r="B40" s="224"/>
      <c r="C40" s="257" t="s">
        <v>157</v>
      </c>
      <c r="D40" s="226"/>
      <c r="E40" s="227">
        <v>25</v>
      </c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15"/>
      <c r="Z40" s="215"/>
      <c r="AA40" s="215"/>
      <c r="AB40" s="215"/>
      <c r="AC40" s="215"/>
      <c r="AD40" s="215"/>
      <c r="AE40" s="215"/>
      <c r="AF40" s="215"/>
      <c r="AG40" s="215" t="s">
        <v>123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23"/>
      <c r="B41" s="224"/>
      <c r="C41" s="257" t="s">
        <v>133</v>
      </c>
      <c r="D41" s="226"/>
      <c r="E41" s="227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15"/>
      <c r="Z41" s="215"/>
      <c r="AA41" s="215"/>
      <c r="AB41" s="215"/>
      <c r="AC41" s="215"/>
      <c r="AD41" s="215"/>
      <c r="AE41" s="215"/>
      <c r="AF41" s="215"/>
      <c r="AG41" s="215" t="s">
        <v>123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>
      <c r="A42" s="235">
        <v>9</v>
      </c>
      <c r="B42" s="236" t="s">
        <v>158</v>
      </c>
      <c r="C42" s="255" t="s">
        <v>159</v>
      </c>
      <c r="D42" s="237" t="s">
        <v>160</v>
      </c>
      <c r="E42" s="238">
        <v>193.9</v>
      </c>
      <c r="F42" s="239"/>
      <c r="G42" s="240">
        <f>ROUND(E42*F42,2)</f>
        <v>0</v>
      </c>
      <c r="H42" s="239"/>
      <c r="I42" s="240">
        <f>ROUND(E42*H42,2)</f>
        <v>0</v>
      </c>
      <c r="J42" s="239"/>
      <c r="K42" s="240">
        <f>ROUND(E42*J42,2)</f>
        <v>0</v>
      </c>
      <c r="L42" s="240">
        <v>21</v>
      </c>
      <c r="M42" s="240">
        <f>G42*(1+L42/100)</f>
        <v>0</v>
      </c>
      <c r="N42" s="240">
        <v>0</v>
      </c>
      <c r="O42" s="240">
        <f>ROUND(E42*N42,2)</f>
        <v>0</v>
      </c>
      <c r="P42" s="240">
        <v>0</v>
      </c>
      <c r="Q42" s="240">
        <f>ROUND(E42*P42,2)</f>
        <v>0</v>
      </c>
      <c r="R42" s="240" t="s">
        <v>161</v>
      </c>
      <c r="S42" s="240" t="s">
        <v>117</v>
      </c>
      <c r="T42" s="241" t="s">
        <v>117</v>
      </c>
      <c r="U42" s="225">
        <v>0.42199999999999999</v>
      </c>
      <c r="V42" s="225">
        <f>ROUND(E42*U42,2)</f>
        <v>81.83</v>
      </c>
      <c r="W42" s="225"/>
      <c r="X42" s="225" t="s">
        <v>118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119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23"/>
      <c r="B43" s="224"/>
      <c r="C43" s="256" t="s">
        <v>162</v>
      </c>
      <c r="D43" s="242"/>
      <c r="E43" s="242"/>
      <c r="F43" s="242"/>
      <c r="G43" s="242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15"/>
      <c r="Z43" s="215"/>
      <c r="AA43" s="215"/>
      <c r="AB43" s="215"/>
      <c r="AC43" s="215"/>
      <c r="AD43" s="215"/>
      <c r="AE43" s="215"/>
      <c r="AF43" s="215"/>
      <c r="AG43" s="215" t="s">
        <v>121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43" t="str">
        <f>C43</f>
        <v>s přemístěním výkopku v příčných profilech na vzdálenost do 15 m nebo s naložením na dopravní prostředek.</v>
      </c>
      <c r="BB43" s="215"/>
      <c r="BC43" s="215"/>
      <c r="BD43" s="215"/>
      <c r="BE43" s="215"/>
      <c r="BF43" s="215"/>
      <c r="BG43" s="215"/>
      <c r="BH43" s="215"/>
    </row>
    <row r="44" spans="1:60" outlineLevel="1">
      <c r="A44" s="223"/>
      <c r="B44" s="224"/>
      <c r="C44" s="257" t="s">
        <v>163</v>
      </c>
      <c r="D44" s="226"/>
      <c r="E44" s="227">
        <v>193.9</v>
      </c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15"/>
      <c r="Z44" s="215"/>
      <c r="AA44" s="215"/>
      <c r="AB44" s="215"/>
      <c r="AC44" s="215"/>
      <c r="AD44" s="215"/>
      <c r="AE44" s="215"/>
      <c r="AF44" s="215"/>
      <c r="AG44" s="215" t="s">
        <v>123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>
      <c r="A45" s="223"/>
      <c r="B45" s="224"/>
      <c r="C45" s="257" t="s">
        <v>125</v>
      </c>
      <c r="D45" s="226"/>
      <c r="E45" s="227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15"/>
      <c r="Z45" s="215"/>
      <c r="AA45" s="215"/>
      <c r="AB45" s="215"/>
      <c r="AC45" s="215"/>
      <c r="AD45" s="215"/>
      <c r="AE45" s="215"/>
      <c r="AF45" s="215"/>
      <c r="AG45" s="215" t="s">
        <v>123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35">
        <v>10</v>
      </c>
      <c r="B46" s="236" t="s">
        <v>164</v>
      </c>
      <c r="C46" s="255" t="s">
        <v>165</v>
      </c>
      <c r="D46" s="237" t="s">
        <v>160</v>
      </c>
      <c r="E46" s="238">
        <v>25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40">
        <v>0</v>
      </c>
      <c r="O46" s="240">
        <f>ROUND(E46*N46,2)</f>
        <v>0</v>
      </c>
      <c r="P46" s="240">
        <v>0</v>
      </c>
      <c r="Q46" s="240">
        <f>ROUND(E46*P46,2)</f>
        <v>0</v>
      </c>
      <c r="R46" s="240" t="s">
        <v>161</v>
      </c>
      <c r="S46" s="240" t="s">
        <v>117</v>
      </c>
      <c r="T46" s="241" t="s">
        <v>117</v>
      </c>
      <c r="U46" s="225">
        <v>0.36499999999999999</v>
      </c>
      <c r="V46" s="225">
        <f>ROUND(E46*U46,2)</f>
        <v>9.1300000000000008</v>
      </c>
      <c r="W46" s="225"/>
      <c r="X46" s="225" t="s">
        <v>118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119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1">
      <c r="A47" s="223"/>
      <c r="B47" s="224"/>
      <c r="C47" s="256" t="s">
        <v>166</v>
      </c>
      <c r="D47" s="242"/>
      <c r="E47" s="242"/>
      <c r="F47" s="242"/>
      <c r="G47" s="242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15"/>
      <c r="Z47" s="215"/>
      <c r="AA47" s="215"/>
      <c r="AB47" s="215"/>
      <c r="AC47" s="215"/>
      <c r="AD47" s="215"/>
      <c r="AE47" s="215"/>
      <c r="AF47" s="215"/>
      <c r="AG47" s="215" t="s">
        <v>121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43" t="str">
        <f>C47</f>
        <v>zapažených i nezapažených s urovnáním dna do předepsaného profilu a spádu, s přehozením výkopku na přilehlém terénu na vzdálenost do 3 m od podélné osy rýhy nebo s naložením výkopku na dopravní prostředek.</v>
      </c>
      <c r="BB47" s="215"/>
      <c r="BC47" s="215"/>
      <c r="BD47" s="215"/>
      <c r="BE47" s="215"/>
      <c r="BF47" s="215"/>
      <c r="BG47" s="215"/>
      <c r="BH47" s="215"/>
    </row>
    <row r="48" spans="1:60" outlineLevel="1">
      <c r="A48" s="223"/>
      <c r="B48" s="224"/>
      <c r="C48" s="257" t="s">
        <v>167</v>
      </c>
      <c r="D48" s="226"/>
      <c r="E48" s="227">
        <v>25</v>
      </c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15"/>
      <c r="Z48" s="215"/>
      <c r="AA48" s="215"/>
      <c r="AB48" s="215"/>
      <c r="AC48" s="215"/>
      <c r="AD48" s="215"/>
      <c r="AE48" s="215"/>
      <c r="AF48" s="215"/>
      <c r="AG48" s="215" t="s">
        <v>123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23"/>
      <c r="B49" s="224"/>
      <c r="C49" s="257" t="s">
        <v>125</v>
      </c>
      <c r="D49" s="226"/>
      <c r="E49" s="227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15"/>
      <c r="Z49" s="215"/>
      <c r="AA49" s="215"/>
      <c r="AB49" s="215"/>
      <c r="AC49" s="215"/>
      <c r="AD49" s="215"/>
      <c r="AE49" s="215"/>
      <c r="AF49" s="215"/>
      <c r="AG49" s="215" t="s">
        <v>123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35">
        <v>11</v>
      </c>
      <c r="B50" s="236" t="s">
        <v>168</v>
      </c>
      <c r="C50" s="255" t="s">
        <v>169</v>
      </c>
      <c r="D50" s="237" t="s">
        <v>160</v>
      </c>
      <c r="E50" s="238">
        <v>25</v>
      </c>
      <c r="F50" s="239"/>
      <c r="G50" s="240">
        <f>ROUND(E50*F50,2)</f>
        <v>0</v>
      </c>
      <c r="H50" s="239"/>
      <c r="I50" s="240">
        <f>ROUND(E50*H50,2)</f>
        <v>0</v>
      </c>
      <c r="J50" s="239"/>
      <c r="K50" s="240">
        <f>ROUND(E50*J50,2)</f>
        <v>0</v>
      </c>
      <c r="L50" s="240">
        <v>21</v>
      </c>
      <c r="M50" s="240">
        <f>G50*(1+L50/100)</f>
        <v>0</v>
      </c>
      <c r="N50" s="240">
        <v>0</v>
      </c>
      <c r="O50" s="240">
        <f>ROUND(E50*N50,2)</f>
        <v>0</v>
      </c>
      <c r="P50" s="240">
        <v>0</v>
      </c>
      <c r="Q50" s="240">
        <f>ROUND(E50*P50,2)</f>
        <v>0</v>
      </c>
      <c r="R50" s="240" t="s">
        <v>161</v>
      </c>
      <c r="S50" s="240" t="s">
        <v>117</v>
      </c>
      <c r="T50" s="241" t="s">
        <v>117</v>
      </c>
      <c r="U50" s="225">
        <v>0.64680000000000004</v>
      </c>
      <c r="V50" s="225">
        <f>ROUND(E50*U50,2)</f>
        <v>16.170000000000002</v>
      </c>
      <c r="W50" s="225"/>
      <c r="X50" s="225" t="s">
        <v>118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119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>
      <c r="A51" s="223"/>
      <c r="B51" s="224"/>
      <c r="C51" s="256" t="s">
        <v>166</v>
      </c>
      <c r="D51" s="242"/>
      <c r="E51" s="242"/>
      <c r="F51" s="242"/>
      <c r="G51" s="242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15"/>
      <c r="Z51" s="215"/>
      <c r="AA51" s="215"/>
      <c r="AB51" s="215"/>
      <c r="AC51" s="215"/>
      <c r="AD51" s="215"/>
      <c r="AE51" s="215"/>
      <c r="AF51" s="215"/>
      <c r="AG51" s="215" t="s">
        <v>121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43" t="str">
        <f>C51</f>
        <v>zapažených i nezapažených s urovnáním dna do předepsaného profilu a spádu, s přehozením výkopku na přilehlém terénu na vzdálenost do 3 m od podélné osy rýhy nebo s naložením výkopku na dopravní prostředek.</v>
      </c>
      <c r="BB51" s="215"/>
      <c r="BC51" s="215"/>
      <c r="BD51" s="215"/>
      <c r="BE51" s="215"/>
      <c r="BF51" s="215"/>
      <c r="BG51" s="215"/>
      <c r="BH51" s="215"/>
    </row>
    <row r="52" spans="1:60" outlineLevel="1">
      <c r="A52" s="223"/>
      <c r="B52" s="224"/>
      <c r="C52" s="257" t="s">
        <v>170</v>
      </c>
      <c r="D52" s="226"/>
      <c r="E52" s="227">
        <v>25</v>
      </c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15"/>
      <c r="Z52" s="215"/>
      <c r="AA52" s="215"/>
      <c r="AB52" s="215"/>
      <c r="AC52" s="215"/>
      <c r="AD52" s="215"/>
      <c r="AE52" s="215"/>
      <c r="AF52" s="215"/>
      <c r="AG52" s="215" t="s">
        <v>123</v>
      </c>
      <c r="AH52" s="215">
        <v>5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23"/>
      <c r="B53" s="224"/>
      <c r="C53" s="257" t="s">
        <v>171</v>
      </c>
      <c r="D53" s="226"/>
      <c r="E53" s="227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15"/>
      <c r="Z53" s="215"/>
      <c r="AA53" s="215"/>
      <c r="AB53" s="215"/>
      <c r="AC53" s="215"/>
      <c r="AD53" s="215"/>
      <c r="AE53" s="215"/>
      <c r="AF53" s="215"/>
      <c r="AG53" s="215" t="s">
        <v>123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35">
        <v>12</v>
      </c>
      <c r="B54" s="236" t="s">
        <v>172</v>
      </c>
      <c r="C54" s="255" t="s">
        <v>173</v>
      </c>
      <c r="D54" s="237" t="s">
        <v>160</v>
      </c>
      <c r="E54" s="238">
        <v>43.74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40">
        <v>0</v>
      </c>
      <c r="O54" s="240">
        <f>ROUND(E54*N54,2)</f>
        <v>0</v>
      </c>
      <c r="P54" s="240">
        <v>0</v>
      </c>
      <c r="Q54" s="240">
        <f>ROUND(E54*P54,2)</f>
        <v>0</v>
      </c>
      <c r="R54" s="240" t="s">
        <v>161</v>
      </c>
      <c r="S54" s="240" t="s">
        <v>117</v>
      </c>
      <c r="T54" s="241" t="s">
        <v>117</v>
      </c>
      <c r="U54" s="225">
        <v>2.335</v>
      </c>
      <c r="V54" s="225">
        <f>ROUND(E54*U54,2)</f>
        <v>102.13</v>
      </c>
      <c r="W54" s="225"/>
      <c r="X54" s="225" t="s">
        <v>118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119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23"/>
      <c r="B55" s="224"/>
      <c r="C55" s="256" t="s">
        <v>174</v>
      </c>
      <c r="D55" s="242"/>
      <c r="E55" s="242"/>
      <c r="F55" s="242"/>
      <c r="G55" s="242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15"/>
      <c r="Z55" s="215"/>
      <c r="AA55" s="215"/>
      <c r="AB55" s="215"/>
      <c r="AC55" s="215"/>
      <c r="AD55" s="215"/>
      <c r="AE55" s="215"/>
      <c r="AF55" s="215"/>
      <c r="AG55" s="215" t="s">
        <v>121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>
      <c r="A56" s="223"/>
      <c r="B56" s="224"/>
      <c r="C56" s="257" t="s">
        <v>175</v>
      </c>
      <c r="D56" s="226"/>
      <c r="E56" s="227">
        <v>2.6</v>
      </c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15"/>
      <c r="Z56" s="215"/>
      <c r="AA56" s="215"/>
      <c r="AB56" s="215"/>
      <c r="AC56" s="215"/>
      <c r="AD56" s="215"/>
      <c r="AE56" s="215"/>
      <c r="AF56" s="215"/>
      <c r="AG56" s="215" t="s">
        <v>123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>
      <c r="A57" s="223"/>
      <c r="B57" s="224"/>
      <c r="C57" s="257" t="s">
        <v>176</v>
      </c>
      <c r="D57" s="226"/>
      <c r="E57" s="227">
        <v>12.1</v>
      </c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15"/>
      <c r="Z57" s="215"/>
      <c r="AA57" s="215"/>
      <c r="AB57" s="215"/>
      <c r="AC57" s="215"/>
      <c r="AD57" s="215"/>
      <c r="AE57" s="215"/>
      <c r="AF57" s="215"/>
      <c r="AG57" s="215" t="s">
        <v>123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>
      <c r="A58" s="223"/>
      <c r="B58" s="224"/>
      <c r="C58" s="257" t="s">
        <v>177</v>
      </c>
      <c r="D58" s="226"/>
      <c r="E58" s="227">
        <v>29.04</v>
      </c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15"/>
      <c r="Z58" s="215"/>
      <c r="AA58" s="215"/>
      <c r="AB58" s="215"/>
      <c r="AC58" s="215"/>
      <c r="AD58" s="215"/>
      <c r="AE58" s="215"/>
      <c r="AF58" s="215"/>
      <c r="AG58" s="215" t="s">
        <v>123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>
      <c r="A59" s="223"/>
      <c r="B59" s="224"/>
      <c r="C59" s="257" t="s">
        <v>133</v>
      </c>
      <c r="D59" s="226"/>
      <c r="E59" s="227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15"/>
      <c r="Z59" s="215"/>
      <c r="AA59" s="215"/>
      <c r="AB59" s="215"/>
      <c r="AC59" s="215"/>
      <c r="AD59" s="215"/>
      <c r="AE59" s="215"/>
      <c r="AF59" s="215"/>
      <c r="AG59" s="215" t="s">
        <v>123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22.5" outlineLevel="1">
      <c r="A60" s="235">
        <v>13</v>
      </c>
      <c r="B60" s="236" t="s">
        <v>178</v>
      </c>
      <c r="C60" s="255" t="s">
        <v>179</v>
      </c>
      <c r="D60" s="237" t="s">
        <v>160</v>
      </c>
      <c r="E60" s="238">
        <v>117.215</v>
      </c>
      <c r="F60" s="239"/>
      <c r="G60" s="240">
        <f>ROUND(E60*F60,2)</f>
        <v>0</v>
      </c>
      <c r="H60" s="239"/>
      <c r="I60" s="240">
        <f>ROUND(E60*H60,2)</f>
        <v>0</v>
      </c>
      <c r="J60" s="239"/>
      <c r="K60" s="240">
        <f>ROUND(E60*J60,2)</f>
        <v>0</v>
      </c>
      <c r="L60" s="240">
        <v>21</v>
      </c>
      <c r="M60" s="240">
        <f>G60*(1+L60/100)</f>
        <v>0</v>
      </c>
      <c r="N60" s="240">
        <v>0</v>
      </c>
      <c r="O60" s="240">
        <f>ROUND(E60*N60,2)</f>
        <v>0</v>
      </c>
      <c r="P60" s="240">
        <v>0</v>
      </c>
      <c r="Q60" s="240">
        <f>ROUND(E60*P60,2)</f>
        <v>0</v>
      </c>
      <c r="R60" s="240" t="s">
        <v>161</v>
      </c>
      <c r="S60" s="240" t="s">
        <v>117</v>
      </c>
      <c r="T60" s="241" t="s">
        <v>117</v>
      </c>
      <c r="U60" s="225">
        <v>1.0999999999999999E-2</v>
      </c>
      <c r="V60" s="225">
        <f>ROUND(E60*U60,2)</f>
        <v>1.29</v>
      </c>
      <c r="W60" s="225"/>
      <c r="X60" s="225" t="s">
        <v>118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119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>
      <c r="A61" s="223"/>
      <c r="B61" s="224"/>
      <c r="C61" s="256" t="s">
        <v>180</v>
      </c>
      <c r="D61" s="242"/>
      <c r="E61" s="242"/>
      <c r="F61" s="242"/>
      <c r="G61" s="242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25"/>
      <c r="T61" s="225"/>
      <c r="U61" s="225"/>
      <c r="V61" s="225"/>
      <c r="W61" s="225"/>
      <c r="X61" s="225"/>
      <c r="Y61" s="215"/>
      <c r="Z61" s="215"/>
      <c r="AA61" s="215"/>
      <c r="AB61" s="215"/>
      <c r="AC61" s="215"/>
      <c r="AD61" s="215"/>
      <c r="AE61" s="215"/>
      <c r="AF61" s="215"/>
      <c r="AG61" s="215" t="s">
        <v>121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43" t="str">
        <f>C61</f>
        <v>po suchu, bez ohledu na druh dopravního prostředku, bez naložení výkopku, avšak se složením bez rozhrnutí,</v>
      </c>
      <c r="BB61" s="215"/>
      <c r="BC61" s="215"/>
      <c r="BD61" s="215"/>
      <c r="BE61" s="215"/>
      <c r="BF61" s="215"/>
      <c r="BG61" s="215"/>
      <c r="BH61" s="215"/>
    </row>
    <row r="62" spans="1:60" outlineLevel="1">
      <c r="A62" s="223"/>
      <c r="B62" s="224"/>
      <c r="C62" s="257" t="s">
        <v>181</v>
      </c>
      <c r="D62" s="226"/>
      <c r="E62" s="227"/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15"/>
      <c r="Z62" s="215"/>
      <c r="AA62" s="215"/>
      <c r="AB62" s="215"/>
      <c r="AC62" s="215"/>
      <c r="AD62" s="215"/>
      <c r="AE62" s="215"/>
      <c r="AF62" s="215"/>
      <c r="AG62" s="215" t="s">
        <v>123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>
      <c r="A63" s="223"/>
      <c r="B63" s="224"/>
      <c r="C63" s="257" t="s">
        <v>182</v>
      </c>
      <c r="D63" s="226"/>
      <c r="E63" s="227">
        <v>193.9</v>
      </c>
      <c r="F63" s="225"/>
      <c r="G63" s="225"/>
      <c r="H63" s="225"/>
      <c r="I63" s="225"/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15"/>
      <c r="Z63" s="215"/>
      <c r="AA63" s="215"/>
      <c r="AB63" s="215"/>
      <c r="AC63" s="215"/>
      <c r="AD63" s="215"/>
      <c r="AE63" s="215"/>
      <c r="AF63" s="215"/>
      <c r="AG63" s="215" t="s">
        <v>123</v>
      </c>
      <c r="AH63" s="215">
        <v>5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23"/>
      <c r="B64" s="224"/>
      <c r="C64" s="257" t="s">
        <v>183</v>
      </c>
      <c r="D64" s="226"/>
      <c r="E64" s="227">
        <v>-145.42500000000001</v>
      </c>
      <c r="F64" s="225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15"/>
      <c r="Z64" s="215"/>
      <c r="AA64" s="215"/>
      <c r="AB64" s="215"/>
      <c r="AC64" s="215"/>
      <c r="AD64" s="215"/>
      <c r="AE64" s="215"/>
      <c r="AF64" s="215"/>
      <c r="AG64" s="215" t="s">
        <v>123</v>
      </c>
      <c r="AH64" s="215">
        <v>5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>
      <c r="A65" s="223"/>
      <c r="B65" s="224"/>
      <c r="C65" s="257" t="s">
        <v>184</v>
      </c>
      <c r="D65" s="226"/>
      <c r="E65" s="227">
        <v>43.74</v>
      </c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15"/>
      <c r="Z65" s="215"/>
      <c r="AA65" s="215"/>
      <c r="AB65" s="215"/>
      <c r="AC65" s="215"/>
      <c r="AD65" s="215"/>
      <c r="AE65" s="215"/>
      <c r="AF65" s="215"/>
      <c r="AG65" s="215" t="s">
        <v>123</v>
      </c>
      <c r="AH65" s="215">
        <v>5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>
      <c r="A66" s="223"/>
      <c r="B66" s="224"/>
      <c r="C66" s="257" t="s">
        <v>170</v>
      </c>
      <c r="D66" s="226"/>
      <c r="E66" s="227">
        <v>25</v>
      </c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15"/>
      <c r="Z66" s="215"/>
      <c r="AA66" s="215"/>
      <c r="AB66" s="215"/>
      <c r="AC66" s="215"/>
      <c r="AD66" s="215"/>
      <c r="AE66" s="215"/>
      <c r="AF66" s="215"/>
      <c r="AG66" s="215" t="s">
        <v>123</v>
      </c>
      <c r="AH66" s="215">
        <v>5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>
      <c r="A67" s="223"/>
      <c r="B67" s="224"/>
      <c r="C67" s="257" t="s">
        <v>185</v>
      </c>
      <c r="D67" s="226"/>
      <c r="E67" s="227"/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15"/>
      <c r="Z67" s="215"/>
      <c r="AA67" s="215"/>
      <c r="AB67" s="215"/>
      <c r="AC67" s="215"/>
      <c r="AD67" s="215"/>
      <c r="AE67" s="215"/>
      <c r="AF67" s="215"/>
      <c r="AG67" s="215" t="s">
        <v>123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56.25" outlineLevel="1">
      <c r="A68" s="235">
        <v>14</v>
      </c>
      <c r="B68" s="236" t="s">
        <v>186</v>
      </c>
      <c r="C68" s="255" t="s">
        <v>187</v>
      </c>
      <c r="D68" s="237" t="s">
        <v>160</v>
      </c>
      <c r="E68" s="238">
        <v>145.42500000000001</v>
      </c>
      <c r="F68" s="239"/>
      <c r="G68" s="240">
        <f>ROUND(E68*F68,2)</f>
        <v>0</v>
      </c>
      <c r="H68" s="239"/>
      <c r="I68" s="240">
        <f>ROUND(E68*H68,2)</f>
        <v>0</v>
      </c>
      <c r="J68" s="239"/>
      <c r="K68" s="240">
        <f>ROUND(E68*J68,2)</f>
        <v>0</v>
      </c>
      <c r="L68" s="240">
        <v>21</v>
      </c>
      <c r="M68" s="240">
        <f>G68*(1+L68/100)</f>
        <v>0</v>
      </c>
      <c r="N68" s="240">
        <v>0</v>
      </c>
      <c r="O68" s="240">
        <f>ROUND(E68*N68,2)</f>
        <v>0</v>
      </c>
      <c r="P68" s="240">
        <v>0</v>
      </c>
      <c r="Q68" s="240">
        <f>ROUND(E68*P68,2)</f>
        <v>0</v>
      </c>
      <c r="R68" s="240" t="s">
        <v>161</v>
      </c>
      <c r="S68" s="240" t="s">
        <v>117</v>
      </c>
      <c r="T68" s="241" t="s">
        <v>117</v>
      </c>
      <c r="U68" s="225">
        <v>6.8000000000000005E-2</v>
      </c>
      <c r="V68" s="225">
        <f>ROUND(E68*U68,2)</f>
        <v>9.89</v>
      </c>
      <c r="W68" s="225"/>
      <c r="X68" s="225" t="s">
        <v>118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119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>
      <c r="A69" s="223"/>
      <c r="B69" s="224"/>
      <c r="C69" s="256" t="s">
        <v>188</v>
      </c>
      <c r="D69" s="242"/>
      <c r="E69" s="242"/>
      <c r="F69" s="242"/>
      <c r="G69" s="242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15"/>
      <c r="Z69" s="215"/>
      <c r="AA69" s="215"/>
      <c r="AB69" s="215"/>
      <c r="AC69" s="215"/>
      <c r="AD69" s="215"/>
      <c r="AE69" s="215"/>
      <c r="AF69" s="215"/>
      <c r="AG69" s="215" t="s">
        <v>121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>
      <c r="A70" s="223"/>
      <c r="B70" s="224"/>
      <c r="C70" s="257" t="s">
        <v>189</v>
      </c>
      <c r="D70" s="226"/>
      <c r="E70" s="227">
        <v>145.42500000000001</v>
      </c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15"/>
      <c r="Z70" s="215"/>
      <c r="AA70" s="215"/>
      <c r="AB70" s="215"/>
      <c r="AC70" s="215"/>
      <c r="AD70" s="215"/>
      <c r="AE70" s="215"/>
      <c r="AF70" s="215"/>
      <c r="AG70" s="215" t="s">
        <v>123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>
      <c r="A71" s="223"/>
      <c r="B71" s="224"/>
      <c r="C71" s="257" t="s">
        <v>125</v>
      </c>
      <c r="D71" s="226"/>
      <c r="E71" s="227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15"/>
      <c r="Z71" s="215"/>
      <c r="AA71" s="215"/>
      <c r="AB71" s="215"/>
      <c r="AC71" s="215"/>
      <c r="AD71" s="215"/>
      <c r="AE71" s="215"/>
      <c r="AF71" s="215"/>
      <c r="AG71" s="215" t="s">
        <v>123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22.5" outlineLevel="1">
      <c r="A72" s="235">
        <v>15</v>
      </c>
      <c r="B72" s="236" t="s">
        <v>190</v>
      </c>
      <c r="C72" s="255" t="s">
        <v>191</v>
      </c>
      <c r="D72" s="237" t="s">
        <v>160</v>
      </c>
      <c r="E72" s="238">
        <v>117.215</v>
      </c>
      <c r="F72" s="239"/>
      <c r="G72" s="240">
        <f>ROUND(E72*F72,2)</f>
        <v>0</v>
      </c>
      <c r="H72" s="239"/>
      <c r="I72" s="240">
        <f>ROUND(E72*H72,2)</f>
        <v>0</v>
      </c>
      <c r="J72" s="239"/>
      <c r="K72" s="240">
        <f>ROUND(E72*J72,2)</f>
        <v>0</v>
      </c>
      <c r="L72" s="240">
        <v>21</v>
      </c>
      <c r="M72" s="240">
        <f>G72*(1+L72/100)</f>
        <v>0</v>
      </c>
      <c r="N72" s="240">
        <v>0</v>
      </c>
      <c r="O72" s="240">
        <f>ROUND(E72*N72,2)</f>
        <v>0</v>
      </c>
      <c r="P72" s="240">
        <v>0</v>
      </c>
      <c r="Q72" s="240">
        <f>ROUND(E72*P72,2)</f>
        <v>0</v>
      </c>
      <c r="R72" s="240" t="s">
        <v>161</v>
      </c>
      <c r="S72" s="240" t="s">
        <v>117</v>
      </c>
      <c r="T72" s="241" t="s">
        <v>117</v>
      </c>
      <c r="U72" s="225">
        <v>8.9999999999999993E-3</v>
      </c>
      <c r="V72" s="225">
        <f>ROUND(E72*U72,2)</f>
        <v>1.05</v>
      </c>
      <c r="W72" s="225"/>
      <c r="X72" s="225" t="s">
        <v>118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119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>
      <c r="A73" s="223"/>
      <c r="B73" s="224"/>
      <c r="C73" s="257" t="s">
        <v>192</v>
      </c>
      <c r="D73" s="226"/>
      <c r="E73" s="227">
        <v>117.215</v>
      </c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15"/>
      <c r="Z73" s="215"/>
      <c r="AA73" s="215"/>
      <c r="AB73" s="215"/>
      <c r="AC73" s="215"/>
      <c r="AD73" s="215"/>
      <c r="AE73" s="215"/>
      <c r="AF73" s="215"/>
      <c r="AG73" s="215" t="s">
        <v>123</v>
      </c>
      <c r="AH73" s="215">
        <v>5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>
      <c r="A74" s="235">
        <v>16</v>
      </c>
      <c r="B74" s="236" t="s">
        <v>193</v>
      </c>
      <c r="C74" s="255" t="s">
        <v>194</v>
      </c>
      <c r="D74" s="237" t="s">
        <v>115</v>
      </c>
      <c r="E74" s="238">
        <v>2397.1999999999998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40">
        <v>0</v>
      </c>
      <c r="O74" s="240">
        <f>ROUND(E74*N74,2)</f>
        <v>0</v>
      </c>
      <c r="P74" s="240">
        <v>0</v>
      </c>
      <c r="Q74" s="240">
        <f>ROUND(E74*P74,2)</f>
        <v>0</v>
      </c>
      <c r="R74" s="240" t="s">
        <v>161</v>
      </c>
      <c r="S74" s="240" t="s">
        <v>117</v>
      </c>
      <c r="T74" s="241" t="s">
        <v>117</v>
      </c>
      <c r="U74" s="225">
        <v>1.7999999999999999E-2</v>
      </c>
      <c r="V74" s="225">
        <f>ROUND(E74*U74,2)</f>
        <v>43.15</v>
      </c>
      <c r="W74" s="225"/>
      <c r="X74" s="225" t="s">
        <v>118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119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>
      <c r="A75" s="223"/>
      <c r="B75" s="224"/>
      <c r="C75" s="256" t="s">
        <v>195</v>
      </c>
      <c r="D75" s="242"/>
      <c r="E75" s="242"/>
      <c r="F75" s="242"/>
      <c r="G75" s="242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15"/>
      <c r="Z75" s="215"/>
      <c r="AA75" s="215"/>
      <c r="AB75" s="215"/>
      <c r="AC75" s="215"/>
      <c r="AD75" s="215"/>
      <c r="AE75" s="215"/>
      <c r="AF75" s="215"/>
      <c r="AG75" s="215" t="s">
        <v>121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>
      <c r="A76" s="223"/>
      <c r="B76" s="224"/>
      <c r="C76" s="257" t="s">
        <v>196</v>
      </c>
      <c r="D76" s="226"/>
      <c r="E76" s="227">
        <v>1660</v>
      </c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15"/>
      <c r="Z76" s="215"/>
      <c r="AA76" s="215"/>
      <c r="AB76" s="215"/>
      <c r="AC76" s="215"/>
      <c r="AD76" s="215"/>
      <c r="AE76" s="215"/>
      <c r="AF76" s="215"/>
      <c r="AG76" s="215" t="s">
        <v>123</v>
      </c>
      <c r="AH76" s="215">
        <v>5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>
      <c r="A77" s="223"/>
      <c r="B77" s="224"/>
      <c r="C77" s="257" t="s">
        <v>197</v>
      </c>
      <c r="D77" s="226"/>
      <c r="E77" s="227">
        <v>250</v>
      </c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15"/>
      <c r="Z77" s="215"/>
      <c r="AA77" s="215"/>
      <c r="AB77" s="215"/>
      <c r="AC77" s="215"/>
      <c r="AD77" s="215"/>
      <c r="AE77" s="215"/>
      <c r="AF77" s="215"/>
      <c r="AG77" s="215" t="s">
        <v>123</v>
      </c>
      <c r="AH77" s="215">
        <v>5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>
      <c r="A78" s="223"/>
      <c r="B78" s="224"/>
      <c r="C78" s="257" t="s">
        <v>198</v>
      </c>
      <c r="D78" s="226"/>
      <c r="E78" s="227">
        <v>10</v>
      </c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15"/>
      <c r="Z78" s="215"/>
      <c r="AA78" s="215"/>
      <c r="AB78" s="215"/>
      <c r="AC78" s="215"/>
      <c r="AD78" s="215"/>
      <c r="AE78" s="215"/>
      <c r="AF78" s="215"/>
      <c r="AG78" s="215" t="s">
        <v>123</v>
      </c>
      <c r="AH78" s="215">
        <v>5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>
      <c r="A79" s="223"/>
      <c r="B79" s="224"/>
      <c r="C79" s="257" t="s">
        <v>199</v>
      </c>
      <c r="D79" s="226"/>
      <c r="E79" s="227">
        <v>477.2</v>
      </c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25"/>
      <c r="Y79" s="215"/>
      <c r="Z79" s="215"/>
      <c r="AA79" s="215"/>
      <c r="AB79" s="215"/>
      <c r="AC79" s="215"/>
      <c r="AD79" s="215"/>
      <c r="AE79" s="215"/>
      <c r="AF79" s="215"/>
      <c r="AG79" s="215" t="s">
        <v>123</v>
      </c>
      <c r="AH79" s="215">
        <v>5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>
      <c r="A80" s="223"/>
      <c r="B80" s="224"/>
      <c r="C80" s="257" t="s">
        <v>125</v>
      </c>
      <c r="D80" s="226"/>
      <c r="E80" s="227"/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15"/>
      <c r="Z80" s="215"/>
      <c r="AA80" s="215"/>
      <c r="AB80" s="215"/>
      <c r="AC80" s="215"/>
      <c r="AD80" s="215"/>
      <c r="AE80" s="215"/>
      <c r="AF80" s="215"/>
      <c r="AG80" s="215" t="s">
        <v>123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>
      <c r="A81" s="235">
        <v>17</v>
      </c>
      <c r="B81" s="236" t="s">
        <v>200</v>
      </c>
      <c r="C81" s="255" t="s">
        <v>201</v>
      </c>
      <c r="D81" s="237" t="s">
        <v>115</v>
      </c>
      <c r="E81" s="238">
        <v>32</v>
      </c>
      <c r="F81" s="239"/>
      <c r="G81" s="240">
        <f>ROUND(E81*F81,2)</f>
        <v>0</v>
      </c>
      <c r="H81" s="239"/>
      <c r="I81" s="240">
        <f>ROUND(E81*H81,2)</f>
        <v>0</v>
      </c>
      <c r="J81" s="239"/>
      <c r="K81" s="240">
        <f>ROUND(E81*J81,2)</f>
        <v>0</v>
      </c>
      <c r="L81" s="240">
        <v>21</v>
      </c>
      <c r="M81" s="240">
        <f>G81*(1+L81/100)</f>
        <v>0</v>
      </c>
      <c r="N81" s="240">
        <v>9.4000000000000004E-3</v>
      </c>
      <c r="O81" s="240">
        <f>ROUND(E81*N81,2)</f>
        <v>0.3</v>
      </c>
      <c r="P81" s="240">
        <v>0</v>
      </c>
      <c r="Q81" s="240">
        <f>ROUND(E81*P81,2)</f>
        <v>0</v>
      </c>
      <c r="R81" s="240"/>
      <c r="S81" s="240" t="s">
        <v>117</v>
      </c>
      <c r="T81" s="241" t="s">
        <v>117</v>
      </c>
      <c r="U81" s="225">
        <v>0.86399999999999999</v>
      </c>
      <c r="V81" s="225">
        <f>ROUND(E81*U81,2)</f>
        <v>27.65</v>
      </c>
      <c r="W81" s="225"/>
      <c r="X81" s="225" t="s">
        <v>118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119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>
      <c r="A82" s="223"/>
      <c r="B82" s="224"/>
      <c r="C82" s="259" t="s">
        <v>202</v>
      </c>
      <c r="D82" s="245"/>
      <c r="E82" s="245"/>
      <c r="F82" s="245"/>
      <c r="G82" s="24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15"/>
      <c r="Z82" s="215"/>
      <c r="AA82" s="215"/>
      <c r="AB82" s="215"/>
      <c r="AC82" s="215"/>
      <c r="AD82" s="215"/>
      <c r="AE82" s="215"/>
      <c r="AF82" s="215"/>
      <c r="AG82" s="215" t="s">
        <v>156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>
      <c r="A83" s="223"/>
      <c r="B83" s="224"/>
      <c r="C83" s="257" t="s">
        <v>203</v>
      </c>
      <c r="D83" s="226"/>
      <c r="E83" s="227">
        <v>32</v>
      </c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15"/>
      <c r="Z83" s="215"/>
      <c r="AA83" s="215"/>
      <c r="AB83" s="215"/>
      <c r="AC83" s="215"/>
      <c r="AD83" s="215"/>
      <c r="AE83" s="215"/>
      <c r="AF83" s="215"/>
      <c r="AG83" s="215" t="s">
        <v>123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>
      <c r="A84" s="223"/>
      <c r="B84" s="224"/>
      <c r="C84" s="257" t="s">
        <v>133</v>
      </c>
      <c r="D84" s="226"/>
      <c r="E84" s="227"/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  <c r="Y84" s="215"/>
      <c r="Z84" s="215"/>
      <c r="AA84" s="215"/>
      <c r="AB84" s="215"/>
      <c r="AC84" s="215"/>
      <c r="AD84" s="215"/>
      <c r="AE84" s="215"/>
      <c r="AF84" s="215"/>
      <c r="AG84" s="215" t="s">
        <v>123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>
      <c r="A85" s="235">
        <v>18</v>
      </c>
      <c r="B85" s="236" t="s">
        <v>204</v>
      </c>
      <c r="C85" s="255" t="s">
        <v>205</v>
      </c>
      <c r="D85" s="237" t="s">
        <v>115</v>
      </c>
      <c r="E85" s="238">
        <v>32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40">
        <v>0</v>
      </c>
      <c r="O85" s="240">
        <f>ROUND(E85*N85,2)</f>
        <v>0</v>
      </c>
      <c r="P85" s="240">
        <v>0</v>
      </c>
      <c r="Q85" s="240">
        <f>ROUND(E85*P85,2)</f>
        <v>0</v>
      </c>
      <c r="R85" s="240"/>
      <c r="S85" s="240" t="s">
        <v>117</v>
      </c>
      <c r="T85" s="241" t="s">
        <v>117</v>
      </c>
      <c r="U85" s="225">
        <v>0.371</v>
      </c>
      <c r="V85" s="225">
        <f>ROUND(E85*U85,2)</f>
        <v>11.87</v>
      </c>
      <c r="W85" s="225"/>
      <c r="X85" s="225" t="s">
        <v>118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119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>
      <c r="A86" s="223"/>
      <c r="B86" s="224"/>
      <c r="C86" s="259" t="s">
        <v>202</v>
      </c>
      <c r="D86" s="245"/>
      <c r="E86" s="245"/>
      <c r="F86" s="245"/>
      <c r="G86" s="245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15"/>
      <c r="Z86" s="215"/>
      <c r="AA86" s="215"/>
      <c r="AB86" s="215"/>
      <c r="AC86" s="215"/>
      <c r="AD86" s="215"/>
      <c r="AE86" s="215"/>
      <c r="AF86" s="215"/>
      <c r="AG86" s="215" t="s">
        <v>156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>
      <c r="A87" s="223"/>
      <c r="B87" s="224"/>
      <c r="C87" s="257" t="s">
        <v>206</v>
      </c>
      <c r="D87" s="226"/>
      <c r="E87" s="227">
        <v>32</v>
      </c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15"/>
      <c r="Z87" s="215"/>
      <c r="AA87" s="215"/>
      <c r="AB87" s="215"/>
      <c r="AC87" s="215"/>
      <c r="AD87" s="215"/>
      <c r="AE87" s="215"/>
      <c r="AF87" s="215"/>
      <c r="AG87" s="215" t="s">
        <v>123</v>
      </c>
      <c r="AH87" s="215">
        <v>5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>
      <c r="A88" s="223"/>
      <c r="B88" s="224"/>
      <c r="C88" s="257" t="s">
        <v>133</v>
      </c>
      <c r="D88" s="226"/>
      <c r="E88" s="227"/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15"/>
      <c r="Z88" s="215"/>
      <c r="AA88" s="215"/>
      <c r="AB88" s="215"/>
      <c r="AC88" s="215"/>
      <c r="AD88" s="215"/>
      <c r="AE88" s="215"/>
      <c r="AF88" s="215"/>
      <c r="AG88" s="215" t="s">
        <v>123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>
      <c r="A89" s="235">
        <v>19</v>
      </c>
      <c r="B89" s="236" t="s">
        <v>207</v>
      </c>
      <c r="C89" s="255" t="s">
        <v>208</v>
      </c>
      <c r="D89" s="237" t="s">
        <v>160</v>
      </c>
      <c r="E89" s="238">
        <v>117.215</v>
      </c>
      <c r="F89" s="239"/>
      <c r="G89" s="240">
        <f>ROUND(E89*F89,2)</f>
        <v>0</v>
      </c>
      <c r="H89" s="239"/>
      <c r="I89" s="240">
        <f>ROUND(E89*H89,2)</f>
        <v>0</v>
      </c>
      <c r="J89" s="239"/>
      <c r="K89" s="240">
        <f>ROUND(E89*J89,2)</f>
        <v>0</v>
      </c>
      <c r="L89" s="240">
        <v>21</v>
      </c>
      <c r="M89" s="240">
        <f>G89*(1+L89/100)</f>
        <v>0</v>
      </c>
      <c r="N89" s="240">
        <v>0</v>
      </c>
      <c r="O89" s="240">
        <f>ROUND(E89*N89,2)</f>
        <v>0</v>
      </c>
      <c r="P89" s="240">
        <v>0</v>
      </c>
      <c r="Q89" s="240">
        <f>ROUND(E89*P89,2)</f>
        <v>0</v>
      </c>
      <c r="R89" s="240" t="s">
        <v>161</v>
      </c>
      <c r="S89" s="240" t="s">
        <v>117</v>
      </c>
      <c r="T89" s="241" t="s">
        <v>117</v>
      </c>
      <c r="U89" s="225">
        <v>0</v>
      </c>
      <c r="V89" s="225">
        <f>ROUND(E89*U89,2)</f>
        <v>0</v>
      </c>
      <c r="W89" s="225"/>
      <c r="X89" s="225" t="s">
        <v>118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119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>
      <c r="A90" s="223"/>
      <c r="B90" s="224"/>
      <c r="C90" s="257" t="s">
        <v>192</v>
      </c>
      <c r="D90" s="226"/>
      <c r="E90" s="227">
        <v>117.215</v>
      </c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25"/>
      <c r="Y90" s="215"/>
      <c r="Z90" s="215"/>
      <c r="AA90" s="215"/>
      <c r="AB90" s="215"/>
      <c r="AC90" s="215"/>
      <c r="AD90" s="215"/>
      <c r="AE90" s="215"/>
      <c r="AF90" s="215"/>
      <c r="AG90" s="215" t="s">
        <v>123</v>
      </c>
      <c r="AH90" s="215">
        <v>5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>
      <c r="A91" s="235">
        <v>20</v>
      </c>
      <c r="B91" s="236" t="s">
        <v>209</v>
      </c>
      <c r="C91" s="255" t="s">
        <v>210</v>
      </c>
      <c r="D91" s="237" t="s">
        <v>115</v>
      </c>
      <c r="E91" s="238">
        <v>10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40">
        <v>5.0000000000000002E-5</v>
      </c>
      <c r="O91" s="240">
        <f>ROUND(E91*N91,2)</f>
        <v>0</v>
      </c>
      <c r="P91" s="240">
        <v>0</v>
      </c>
      <c r="Q91" s="240">
        <f>ROUND(E91*P91,2)</f>
        <v>0</v>
      </c>
      <c r="R91" s="240" t="s">
        <v>211</v>
      </c>
      <c r="S91" s="240" t="s">
        <v>117</v>
      </c>
      <c r="T91" s="241" t="s">
        <v>117</v>
      </c>
      <c r="U91" s="225">
        <v>0</v>
      </c>
      <c r="V91" s="225">
        <f>ROUND(E91*U91,2)</f>
        <v>0</v>
      </c>
      <c r="W91" s="225"/>
      <c r="X91" s="225" t="s">
        <v>212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213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>
      <c r="A92" s="223"/>
      <c r="B92" s="224"/>
      <c r="C92" s="256" t="s">
        <v>214</v>
      </c>
      <c r="D92" s="242"/>
      <c r="E92" s="242"/>
      <c r="F92" s="242"/>
      <c r="G92" s="242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15"/>
      <c r="Z92" s="215"/>
      <c r="AA92" s="215"/>
      <c r="AB92" s="215"/>
      <c r="AC92" s="215"/>
      <c r="AD92" s="215"/>
      <c r="AE92" s="215"/>
      <c r="AF92" s="215"/>
      <c r="AG92" s="215" t="s">
        <v>121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43" t="str">
        <f>C92</f>
        <v>a stromů o průměru kmene do 100 mm, s odstraněním kořenů, s odklizením křovin a stromů na vzdálenost do 50 m a jejich spálením.</v>
      </c>
      <c r="BB92" s="215"/>
      <c r="BC92" s="215"/>
      <c r="BD92" s="215"/>
      <c r="BE92" s="215"/>
      <c r="BF92" s="215"/>
      <c r="BG92" s="215"/>
      <c r="BH92" s="215"/>
    </row>
    <row r="93" spans="1:60" outlineLevel="1">
      <c r="A93" s="223"/>
      <c r="B93" s="224"/>
      <c r="C93" s="257" t="s">
        <v>215</v>
      </c>
      <c r="D93" s="226"/>
      <c r="E93" s="227">
        <v>10</v>
      </c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15"/>
      <c r="Z93" s="215"/>
      <c r="AA93" s="215"/>
      <c r="AB93" s="215"/>
      <c r="AC93" s="215"/>
      <c r="AD93" s="215"/>
      <c r="AE93" s="215"/>
      <c r="AF93" s="215"/>
      <c r="AG93" s="215" t="s">
        <v>123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>
      <c r="A94" s="223"/>
      <c r="B94" s="224"/>
      <c r="C94" s="257" t="s">
        <v>133</v>
      </c>
      <c r="D94" s="226"/>
      <c r="E94" s="227"/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  <c r="Y94" s="215"/>
      <c r="Z94" s="215"/>
      <c r="AA94" s="215"/>
      <c r="AB94" s="215"/>
      <c r="AC94" s="215"/>
      <c r="AD94" s="215"/>
      <c r="AE94" s="215"/>
      <c r="AF94" s="215"/>
      <c r="AG94" s="215" t="s">
        <v>123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>
      <c r="A95" s="235">
        <v>21</v>
      </c>
      <c r="B95" s="236" t="s">
        <v>216</v>
      </c>
      <c r="C95" s="255" t="s">
        <v>217</v>
      </c>
      <c r="D95" s="237" t="s">
        <v>218</v>
      </c>
      <c r="E95" s="238">
        <v>6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40">
        <v>0</v>
      </c>
      <c r="O95" s="240">
        <f>ROUND(E95*N95,2)</f>
        <v>0</v>
      </c>
      <c r="P95" s="240">
        <v>0</v>
      </c>
      <c r="Q95" s="240">
        <f>ROUND(E95*P95,2)</f>
        <v>0</v>
      </c>
      <c r="R95" s="240" t="s">
        <v>211</v>
      </c>
      <c r="S95" s="240" t="s">
        <v>117</v>
      </c>
      <c r="T95" s="241" t="s">
        <v>117</v>
      </c>
      <c r="U95" s="225">
        <v>0</v>
      </c>
      <c r="V95" s="225">
        <f>ROUND(E95*U95,2)</f>
        <v>0</v>
      </c>
      <c r="W95" s="225"/>
      <c r="X95" s="225" t="s">
        <v>212</v>
      </c>
      <c r="Y95" s="215"/>
      <c r="Z95" s="215"/>
      <c r="AA95" s="215"/>
      <c r="AB95" s="215"/>
      <c r="AC95" s="215"/>
      <c r="AD95" s="215"/>
      <c r="AE95" s="215"/>
      <c r="AF95" s="215"/>
      <c r="AG95" s="215" t="s">
        <v>213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2.5" outlineLevel="1">
      <c r="A96" s="223"/>
      <c r="B96" s="224"/>
      <c r="C96" s="256" t="s">
        <v>219</v>
      </c>
      <c r="D96" s="242"/>
      <c r="E96" s="242"/>
      <c r="F96" s="242"/>
      <c r="G96" s="242"/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15"/>
      <c r="Z96" s="215"/>
      <c r="AA96" s="215"/>
      <c r="AB96" s="215"/>
      <c r="AC96" s="215"/>
      <c r="AD96" s="215"/>
      <c r="AE96" s="215"/>
      <c r="AF96" s="215"/>
      <c r="AG96" s="215" t="s">
        <v>121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43" t="str">
        <f>C96</f>
        <v>Kácení stromů s odřezáním kmene a s odvětvením, odstranění pařezů s přesekáním kořenů, naložení kmenů a pařezů na dopravní prostředek a vodorovné přemístění, spálení větví.</v>
      </c>
      <c r="BB96" s="215"/>
      <c r="BC96" s="215"/>
      <c r="BD96" s="215"/>
      <c r="BE96" s="215"/>
      <c r="BF96" s="215"/>
      <c r="BG96" s="215"/>
      <c r="BH96" s="215"/>
    </row>
    <row r="97" spans="1:60" ht="22.5" outlineLevel="1">
      <c r="A97" s="223"/>
      <c r="B97" s="224"/>
      <c r="C97" s="257" t="s">
        <v>220</v>
      </c>
      <c r="D97" s="226"/>
      <c r="E97" s="227">
        <v>6</v>
      </c>
      <c r="F97" s="225"/>
      <c r="G97" s="225"/>
      <c r="H97" s="225"/>
      <c r="I97" s="225"/>
      <c r="J97" s="225"/>
      <c r="K97" s="225"/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15"/>
      <c r="Z97" s="215"/>
      <c r="AA97" s="215"/>
      <c r="AB97" s="215"/>
      <c r="AC97" s="215"/>
      <c r="AD97" s="215"/>
      <c r="AE97" s="215"/>
      <c r="AF97" s="215"/>
      <c r="AG97" s="215" t="s">
        <v>123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>
      <c r="A98" s="223"/>
      <c r="B98" s="224"/>
      <c r="C98" s="257" t="s">
        <v>133</v>
      </c>
      <c r="D98" s="226"/>
      <c r="E98" s="227"/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25"/>
      <c r="Y98" s="215"/>
      <c r="Z98" s="215"/>
      <c r="AA98" s="215"/>
      <c r="AB98" s="215"/>
      <c r="AC98" s="215"/>
      <c r="AD98" s="215"/>
      <c r="AE98" s="215"/>
      <c r="AF98" s="215"/>
      <c r="AG98" s="215" t="s">
        <v>123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>
      <c r="A99" s="229" t="s">
        <v>111</v>
      </c>
      <c r="B99" s="230" t="s">
        <v>58</v>
      </c>
      <c r="C99" s="254" t="s">
        <v>59</v>
      </c>
      <c r="D99" s="231"/>
      <c r="E99" s="232"/>
      <c r="F99" s="233"/>
      <c r="G99" s="233">
        <f>SUMIF(AG100:AG107,"&lt;&gt;NOR",G100:G107)</f>
        <v>0</v>
      </c>
      <c r="H99" s="233"/>
      <c r="I99" s="233">
        <f>SUM(I100:I107)</f>
        <v>0</v>
      </c>
      <c r="J99" s="233"/>
      <c r="K99" s="233">
        <f>SUM(K100:K107)</f>
        <v>0</v>
      </c>
      <c r="L99" s="233"/>
      <c r="M99" s="233">
        <f>SUM(M100:M107)</f>
        <v>0</v>
      </c>
      <c r="N99" s="233"/>
      <c r="O99" s="233">
        <f>SUM(O100:O107)</f>
        <v>1.9200000000000002</v>
      </c>
      <c r="P99" s="233"/>
      <c r="Q99" s="233">
        <f>SUM(Q100:Q107)</f>
        <v>0</v>
      </c>
      <c r="R99" s="233"/>
      <c r="S99" s="233"/>
      <c r="T99" s="234"/>
      <c r="U99" s="228"/>
      <c r="V99" s="228">
        <f>SUM(V100:V107)</f>
        <v>0</v>
      </c>
      <c r="W99" s="228"/>
      <c r="X99" s="228"/>
      <c r="AG99" t="s">
        <v>112</v>
      </c>
    </row>
    <row r="100" spans="1:60" ht="22.5" outlineLevel="1">
      <c r="A100" s="235">
        <v>22</v>
      </c>
      <c r="B100" s="236" t="s">
        <v>221</v>
      </c>
      <c r="C100" s="255" t="s">
        <v>222</v>
      </c>
      <c r="D100" s="237" t="s">
        <v>160</v>
      </c>
      <c r="E100" s="238">
        <v>0.35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40">
        <v>3.1886899999999998</v>
      </c>
      <c r="O100" s="240">
        <f>ROUND(E100*N100,2)</f>
        <v>1.1200000000000001</v>
      </c>
      <c r="P100" s="240">
        <v>0</v>
      </c>
      <c r="Q100" s="240">
        <f>ROUND(E100*P100,2)</f>
        <v>0</v>
      </c>
      <c r="R100" s="240" t="s">
        <v>211</v>
      </c>
      <c r="S100" s="240" t="s">
        <v>117</v>
      </c>
      <c r="T100" s="241" t="s">
        <v>117</v>
      </c>
      <c r="U100" s="225">
        <v>0</v>
      </c>
      <c r="V100" s="225">
        <f>ROUND(E100*U100,2)</f>
        <v>0</v>
      </c>
      <c r="W100" s="225"/>
      <c r="X100" s="225" t="s">
        <v>212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213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>
      <c r="A101" s="223"/>
      <c r="B101" s="224"/>
      <c r="C101" s="256" t="s">
        <v>223</v>
      </c>
      <c r="D101" s="242"/>
      <c r="E101" s="242"/>
      <c r="F101" s="242"/>
      <c r="G101" s="242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25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121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>
      <c r="A102" s="223"/>
      <c r="B102" s="224"/>
      <c r="C102" s="257" t="s">
        <v>224</v>
      </c>
      <c r="D102" s="226"/>
      <c r="E102" s="227">
        <v>0.35</v>
      </c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25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123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>
      <c r="A103" s="223"/>
      <c r="B103" s="224"/>
      <c r="C103" s="257" t="s">
        <v>133</v>
      </c>
      <c r="D103" s="226"/>
      <c r="E103" s="227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25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123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ht="22.5" outlineLevel="1">
      <c r="A104" s="235">
        <v>23</v>
      </c>
      <c r="B104" s="236" t="s">
        <v>225</v>
      </c>
      <c r="C104" s="255" t="s">
        <v>226</v>
      </c>
      <c r="D104" s="237" t="s">
        <v>115</v>
      </c>
      <c r="E104" s="238">
        <v>1.82</v>
      </c>
      <c r="F104" s="239"/>
      <c r="G104" s="240">
        <f>ROUND(E104*F104,2)</f>
        <v>0</v>
      </c>
      <c r="H104" s="239"/>
      <c r="I104" s="240">
        <f>ROUND(E104*H104,2)</f>
        <v>0</v>
      </c>
      <c r="J104" s="239"/>
      <c r="K104" s="240">
        <f>ROUND(E104*J104,2)</f>
        <v>0</v>
      </c>
      <c r="L104" s="240">
        <v>21</v>
      </c>
      <c r="M104" s="240">
        <f>G104*(1+L104/100)</f>
        <v>0</v>
      </c>
      <c r="N104" s="240">
        <v>0.44174999999999998</v>
      </c>
      <c r="O104" s="240">
        <f>ROUND(E104*N104,2)</f>
        <v>0.8</v>
      </c>
      <c r="P104" s="240">
        <v>0</v>
      </c>
      <c r="Q104" s="240">
        <f>ROUND(E104*P104,2)</f>
        <v>0</v>
      </c>
      <c r="R104" s="240" t="s">
        <v>211</v>
      </c>
      <c r="S104" s="240" t="s">
        <v>117</v>
      </c>
      <c r="T104" s="241" t="s">
        <v>117</v>
      </c>
      <c r="U104" s="225">
        <v>0</v>
      </c>
      <c r="V104" s="225">
        <f>ROUND(E104*U104,2)</f>
        <v>0</v>
      </c>
      <c r="W104" s="225"/>
      <c r="X104" s="225" t="s">
        <v>212</v>
      </c>
      <c r="Y104" s="215"/>
      <c r="Z104" s="215"/>
      <c r="AA104" s="215"/>
      <c r="AB104" s="215"/>
      <c r="AC104" s="215"/>
      <c r="AD104" s="215"/>
      <c r="AE104" s="215"/>
      <c r="AF104" s="215"/>
      <c r="AG104" s="215" t="s">
        <v>213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ht="22.5" outlineLevel="1">
      <c r="A105" s="223"/>
      <c r="B105" s="224"/>
      <c r="C105" s="256" t="s">
        <v>227</v>
      </c>
      <c r="D105" s="242"/>
      <c r="E105" s="242"/>
      <c r="F105" s="242"/>
      <c r="G105" s="242"/>
      <c r="H105" s="225"/>
      <c r="I105" s="225"/>
      <c r="J105" s="225"/>
      <c r="K105" s="225"/>
      <c r="L105" s="225"/>
      <c r="M105" s="225"/>
      <c r="N105" s="225"/>
      <c r="O105" s="225"/>
      <c r="P105" s="225"/>
      <c r="Q105" s="225"/>
      <c r="R105" s="225"/>
      <c r="S105" s="225"/>
      <c r="T105" s="225"/>
      <c r="U105" s="225"/>
      <c r="V105" s="225"/>
      <c r="W105" s="225"/>
      <c r="X105" s="225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121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43" t="str">
        <f>C105</f>
        <v>beton stropů deskových, výztuž z betonářské oceli 11 375, bednění stropů deskových plných rovných, podpěrná konstrukce stropů výšky do 6 m.</v>
      </c>
      <c r="BB105" s="215"/>
      <c r="BC105" s="215"/>
      <c r="BD105" s="215"/>
      <c r="BE105" s="215"/>
      <c r="BF105" s="215"/>
      <c r="BG105" s="215"/>
      <c r="BH105" s="215"/>
    </row>
    <row r="106" spans="1:60" outlineLevel="1">
      <c r="A106" s="223"/>
      <c r="B106" s="224"/>
      <c r="C106" s="257" t="s">
        <v>228</v>
      </c>
      <c r="D106" s="226"/>
      <c r="E106" s="227">
        <v>1.82</v>
      </c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5"/>
      <c r="U106" s="225"/>
      <c r="V106" s="225"/>
      <c r="W106" s="225"/>
      <c r="X106" s="225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123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>
      <c r="A107" s="223"/>
      <c r="B107" s="224"/>
      <c r="C107" s="257" t="s">
        <v>133</v>
      </c>
      <c r="D107" s="226"/>
      <c r="E107" s="227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25"/>
      <c r="T107" s="225"/>
      <c r="U107" s="225"/>
      <c r="V107" s="225"/>
      <c r="W107" s="225"/>
      <c r="X107" s="225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123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>
      <c r="A108" s="229" t="s">
        <v>111</v>
      </c>
      <c r="B108" s="230" t="s">
        <v>60</v>
      </c>
      <c r="C108" s="254" t="s">
        <v>61</v>
      </c>
      <c r="D108" s="231"/>
      <c r="E108" s="232"/>
      <c r="F108" s="233"/>
      <c r="G108" s="233">
        <f>SUMIF(AG109:AG140,"&lt;&gt;NOR",G109:G140)</f>
        <v>0</v>
      </c>
      <c r="H108" s="233"/>
      <c r="I108" s="233">
        <f>SUM(I109:I140)</f>
        <v>0</v>
      </c>
      <c r="J108" s="233"/>
      <c r="K108" s="233">
        <f>SUM(K109:K140)</f>
        <v>0</v>
      </c>
      <c r="L108" s="233"/>
      <c r="M108" s="233">
        <f>SUM(M109:M140)</f>
        <v>0</v>
      </c>
      <c r="N108" s="233"/>
      <c r="O108" s="233">
        <f>SUM(O109:O140)</f>
        <v>281.8</v>
      </c>
      <c r="P108" s="233"/>
      <c r="Q108" s="233">
        <f>SUM(Q109:Q140)</f>
        <v>0</v>
      </c>
      <c r="R108" s="233"/>
      <c r="S108" s="233"/>
      <c r="T108" s="234"/>
      <c r="U108" s="228"/>
      <c r="V108" s="228">
        <f>SUM(V109:V140)</f>
        <v>97.56</v>
      </c>
      <c r="W108" s="228"/>
      <c r="X108" s="228"/>
      <c r="AG108" t="s">
        <v>112</v>
      </c>
    </row>
    <row r="109" spans="1:60" outlineLevel="1">
      <c r="A109" s="235">
        <v>24</v>
      </c>
      <c r="B109" s="236" t="s">
        <v>158</v>
      </c>
      <c r="C109" s="255" t="s">
        <v>159</v>
      </c>
      <c r="D109" s="237" t="s">
        <v>160</v>
      </c>
      <c r="E109" s="238">
        <v>127.8</v>
      </c>
      <c r="F109" s="239"/>
      <c r="G109" s="240">
        <f>ROUND(E109*F109,2)</f>
        <v>0</v>
      </c>
      <c r="H109" s="239"/>
      <c r="I109" s="240">
        <f>ROUND(E109*H109,2)</f>
        <v>0</v>
      </c>
      <c r="J109" s="239"/>
      <c r="K109" s="240">
        <f>ROUND(E109*J109,2)</f>
        <v>0</v>
      </c>
      <c r="L109" s="240">
        <v>21</v>
      </c>
      <c r="M109" s="240">
        <f>G109*(1+L109/100)</f>
        <v>0</v>
      </c>
      <c r="N109" s="240">
        <v>0</v>
      </c>
      <c r="O109" s="240">
        <f>ROUND(E109*N109,2)</f>
        <v>0</v>
      </c>
      <c r="P109" s="240">
        <v>0</v>
      </c>
      <c r="Q109" s="240">
        <f>ROUND(E109*P109,2)</f>
        <v>0</v>
      </c>
      <c r="R109" s="240" t="s">
        <v>161</v>
      </c>
      <c r="S109" s="240" t="s">
        <v>117</v>
      </c>
      <c r="T109" s="241" t="s">
        <v>117</v>
      </c>
      <c r="U109" s="225">
        <v>0.42199999999999999</v>
      </c>
      <c r="V109" s="225">
        <f>ROUND(E109*U109,2)</f>
        <v>53.93</v>
      </c>
      <c r="W109" s="225"/>
      <c r="X109" s="225" t="s">
        <v>118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119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>
      <c r="A110" s="223"/>
      <c r="B110" s="224"/>
      <c r="C110" s="256" t="s">
        <v>162</v>
      </c>
      <c r="D110" s="242"/>
      <c r="E110" s="242"/>
      <c r="F110" s="242"/>
      <c r="G110" s="242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121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43" t="str">
        <f>C110</f>
        <v>s přemístěním výkopku v příčných profilech na vzdálenost do 15 m nebo s naložením na dopravní prostředek.</v>
      </c>
      <c r="BB110" s="215"/>
      <c r="BC110" s="215"/>
      <c r="BD110" s="215"/>
      <c r="BE110" s="215"/>
      <c r="BF110" s="215"/>
      <c r="BG110" s="215"/>
      <c r="BH110" s="215"/>
    </row>
    <row r="111" spans="1:60" outlineLevel="1">
      <c r="A111" s="223"/>
      <c r="B111" s="224"/>
      <c r="C111" s="257" t="s">
        <v>229</v>
      </c>
      <c r="D111" s="226"/>
      <c r="E111" s="227">
        <v>127.8</v>
      </c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25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123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>
      <c r="A112" s="223"/>
      <c r="B112" s="224"/>
      <c r="C112" s="257" t="s">
        <v>230</v>
      </c>
      <c r="D112" s="226"/>
      <c r="E112" s="227"/>
      <c r="F112" s="225"/>
      <c r="G112" s="225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25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123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>
      <c r="A113" s="235">
        <v>25</v>
      </c>
      <c r="B113" s="236" t="s">
        <v>231</v>
      </c>
      <c r="C113" s="255" t="s">
        <v>232</v>
      </c>
      <c r="D113" s="237" t="s">
        <v>160</v>
      </c>
      <c r="E113" s="238">
        <v>127.8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40">
        <v>0</v>
      </c>
      <c r="O113" s="240">
        <f>ROUND(E113*N113,2)</f>
        <v>0</v>
      </c>
      <c r="P113" s="240">
        <v>0</v>
      </c>
      <c r="Q113" s="240">
        <f>ROUND(E113*P113,2)</f>
        <v>0</v>
      </c>
      <c r="R113" s="240" t="s">
        <v>161</v>
      </c>
      <c r="S113" s="240" t="s">
        <v>117</v>
      </c>
      <c r="T113" s="241" t="s">
        <v>117</v>
      </c>
      <c r="U113" s="225">
        <v>8.7999999999999995E-2</v>
      </c>
      <c r="V113" s="225">
        <f>ROUND(E113*U113,2)</f>
        <v>11.25</v>
      </c>
      <c r="W113" s="225"/>
      <c r="X113" s="225" t="s">
        <v>118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119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>
      <c r="A114" s="223"/>
      <c r="B114" s="224"/>
      <c r="C114" s="256" t="s">
        <v>162</v>
      </c>
      <c r="D114" s="242"/>
      <c r="E114" s="242"/>
      <c r="F114" s="242"/>
      <c r="G114" s="242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121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43" t="str">
        <f>C114</f>
        <v>s přemístěním výkopku v příčných profilech na vzdálenost do 15 m nebo s naložením na dopravní prostředek.</v>
      </c>
      <c r="BB114" s="215"/>
      <c r="BC114" s="215"/>
      <c r="BD114" s="215"/>
      <c r="BE114" s="215"/>
      <c r="BF114" s="215"/>
      <c r="BG114" s="215"/>
      <c r="BH114" s="215"/>
    </row>
    <row r="115" spans="1:60" outlineLevel="1">
      <c r="A115" s="223"/>
      <c r="B115" s="224"/>
      <c r="C115" s="257" t="s">
        <v>233</v>
      </c>
      <c r="D115" s="226"/>
      <c r="E115" s="227"/>
      <c r="F115" s="225"/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25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123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>
      <c r="A116" s="223"/>
      <c r="B116" s="224"/>
      <c r="C116" s="257" t="s">
        <v>234</v>
      </c>
      <c r="D116" s="226"/>
      <c r="E116" s="227">
        <v>127.8</v>
      </c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123</v>
      </c>
      <c r="AH116" s="215">
        <v>5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>
      <c r="A117" s="223"/>
      <c r="B117" s="224"/>
      <c r="C117" s="257" t="s">
        <v>230</v>
      </c>
      <c r="D117" s="226"/>
      <c r="E117" s="227"/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123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ht="22.5" outlineLevel="1">
      <c r="A118" s="235">
        <v>26</v>
      </c>
      <c r="B118" s="236" t="s">
        <v>178</v>
      </c>
      <c r="C118" s="255" t="s">
        <v>179</v>
      </c>
      <c r="D118" s="237" t="s">
        <v>160</v>
      </c>
      <c r="E118" s="238">
        <v>127.8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40">
        <v>0</v>
      </c>
      <c r="O118" s="240">
        <f>ROUND(E118*N118,2)</f>
        <v>0</v>
      </c>
      <c r="P118" s="240">
        <v>0</v>
      </c>
      <c r="Q118" s="240">
        <f>ROUND(E118*P118,2)</f>
        <v>0</v>
      </c>
      <c r="R118" s="240" t="s">
        <v>161</v>
      </c>
      <c r="S118" s="240" t="s">
        <v>117</v>
      </c>
      <c r="T118" s="241" t="s">
        <v>117</v>
      </c>
      <c r="U118" s="225">
        <v>1.0999999999999999E-2</v>
      </c>
      <c r="V118" s="225">
        <f>ROUND(E118*U118,2)</f>
        <v>1.41</v>
      </c>
      <c r="W118" s="225"/>
      <c r="X118" s="225" t="s">
        <v>118</v>
      </c>
      <c r="Y118" s="215"/>
      <c r="Z118" s="215"/>
      <c r="AA118" s="215"/>
      <c r="AB118" s="215"/>
      <c r="AC118" s="215"/>
      <c r="AD118" s="215"/>
      <c r="AE118" s="215"/>
      <c r="AF118" s="215"/>
      <c r="AG118" s="215" t="s">
        <v>119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>
      <c r="A119" s="223"/>
      <c r="B119" s="224"/>
      <c r="C119" s="256" t="s">
        <v>180</v>
      </c>
      <c r="D119" s="242"/>
      <c r="E119" s="242"/>
      <c r="F119" s="242"/>
      <c r="G119" s="242"/>
      <c r="H119" s="225"/>
      <c r="I119" s="225"/>
      <c r="J119" s="225"/>
      <c r="K119" s="225"/>
      <c r="L119" s="225"/>
      <c r="M119" s="225"/>
      <c r="N119" s="225"/>
      <c r="O119" s="225"/>
      <c r="P119" s="225"/>
      <c r="Q119" s="225"/>
      <c r="R119" s="225"/>
      <c r="S119" s="225"/>
      <c r="T119" s="225"/>
      <c r="U119" s="225"/>
      <c r="V119" s="225"/>
      <c r="W119" s="225"/>
      <c r="X119" s="225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121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43" t="str">
        <f>C119</f>
        <v>po suchu, bez ohledu na druh dopravního prostředku, bez naložení výkopku, avšak se složením bez rozhrnutí,</v>
      </c>
      <c r="BB119" s="215"/>
      <c r="BC119" s="215"/>
      <c r="BD119" s="215"/>
      <c r="BE119" s="215"/>
      <c r="BF119" s="215"/>
      <c r="BG119" s="215"/>
      <c r="BH119" s="215"/>
    </row>
    <row r="120" spans="1:60" outlineLevel="1">
      <c r="A120" s="223"/>
      <c r="B120" s="224"/>
      <c r="C120" s="257" t="s">
        <v>233</v>
      </c>
      <c r="D120" s="226"/>
      <c r="E120" s="227"/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5"/>
      <c r="S120" s="225"/>
      <c r="T120" s="225"/>
      <c r="U120" s="225"/>
      <c r="V120" s="225"/>
      <c r="W120" s="225"/>
      <c r="X120" s="225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123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>
      <c r="A121" s="223"/>
      <c r="B121" s="224"/>
      <c r="C121" s="257" t="s">
        <v>234</v>
      </c>
      <c r="D121" s="226"/>
      <c r="E121" s="227">
        <v>127.8</v>
      </c>
      <c r="F121" s="225"/>
      <c r="G121" s="225"/>
      <c r="H121" s="225"/>
      <c r="I121" s="225"/>
      <c r="J121" s="225"/>
      <c r="K121" s="225"/>
      <c r="L121" s="225"/>
      <c r="M121" s="225"/>
      <c r="N121" s="225"/>
      <c r="O121" s="225"/>
      <c r="P121" s="225"/>
      <c r="Q121" s="225"/>
      <c r="R121" s="225"/>
      <c r="S121" s="225"/>
      <c r="T121" s="225"/>
      <c r="U121" s="225"/>
      <c r="V121" s="225"/>
      <c r="W121" s="225"/>
      <c r="X121" s="225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123</v>
      </c>
      <c r="AH121" s="215">
        <v>5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>
      <c r="A122" s="223"/>
      <c r="B122" s="224"/>
      <c r="C122" s="257" t="s">
        <v>230</v>
      </c>
      <c r="D122" s="226"/>
      <c r="E122" s="227"/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25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123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22.5" outlineLevel="1">
      <c r="A123" s="235">
        <v>27</v>
      </c>
      <c r="B123" s="236" t="s">
        <v>190</v>
      </c>
      <c r="C123" s="255" t="s">
        <v>191</v>
      </c>
      <c r="D123" s="237" t="s">
        <v>160</v>
      </c>
      <c r="E123" s="238">
        <v>127.8</v>
      </c>
      <c r="F123" s="239"/>
      <c r="G123" s="240">
        <f>ROUND(E123*F123,2)</f>
        <v>0</v>
      </c>
      <c r="H123" s="239"/>
      <c r="I123" s="240">
        <f>ROUND(E123*H123,2)</f>
        <v>0</v>
      </c>
      <c r="J123" s="239"/>
      <c r="K123" s="240">
        <f>ROUND(E123*J123,2)</f>
        <v>0</v>
      </c>
      <c r="L123" s="240">
        <v>21</v>
      </c>
      <c r="M123" s="240">
        <f>G123*(1+L123/100)</f>
        <v>0</v>
      </c>
      <c r="N123" s="240">
        <v>0</v>
      </c>
      <c r="O123" s="240">
        <f>ROUND(E123*N123,2)</f>
        <v>0</v>
      </c>
      <c r="P123" s="240">
        <v>0</v>
      </c>
      <c r="Q123" s="240">
        <f>ROUND(E123*P123,2)</f>
        <v>0</v>
      </c>
      <c r="R123" s="240" t="s">
        <v>161</v>
      </c>
      <c r="S123" s="240" t="s">
        <v>117</v>
      </c>
      <c r="T123" s="241" t="s">
        <v>117</v>
      </c>
      <c r="U123" s="225">
        <v>8.9999999999999993E-3</v>
      </c>
      <c r="V123" s="225">
        <f>ROUND(E123*U123,2)</f>
        <v>1.1499999999999999</v>
      </c>
      <c r="W123" s="225"/>
      <c r="X123" s="225" t="s">
        <v>118</v>
      </c>
      <c r="Y123" s="215"/>
      <c r="Z123" s="215"/>
      <c r="AA123" s="215"/>
      <c r="AB123" s="215"/>
      <c r="AC123" s="215"/>
      <c r="AD123" s="215"/>
      <c r="AE123" s="215"/>
      <c r="AF123" s="215"/>
      <c r="AG123" s="215" t="s">
        <v>119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>
      <c r="A124" s="223"/>
      <c r="B124" s="224"/>
      <c r="C124" s="257" t="s">
        <v>233</v>
      </c>
      <c r="D124" s="226"/>
      <c r="E124" s="227"/>
      <c r="F124" s="225"/>
      <c r="G124" s="225"/>
      <c r="H124" s="225"/>
      <c r="I124" s="225"/>
      <c r="J124" s="225"/>
      <c r="K124" s="225"/>
      <c r="L124" s="225"/>
      <c r="M124" s="225"/>
      <c r="N124" s="225"/>
      <c r="O124" s="225"/>
      <c r="P124" s="225"/>
      <c r="Q124" s="225"/>
      <c r="R124" s="225"/>
      <c r="S124" s="225"/>
      <c r="T124" s="225"/>
      <c r="U124" s="225"/>
      <c r="V124" s="225"/>
      <c r="W124" s="225"/>
      <c r="X124" s="225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123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>
      <c r="A125" s="223"/>
      <c r="B125" s="224"/>
      <c r="C125" s="257" t="s">
        <v>234</v>
      </c>
      <c r="D125" s="226"/>
      <c r="E125" s="227">
        <v>127.8</v>
      </c>
      <c r="F125" s="225"/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225"/>
      <c r="R125" s="225"/>
      <c r="S125" s="225"/>
      <c r="T125" s="225"/>
      <c r="U125" s="225"/>
      <c r="V125" s="225"/>
      <c r="W125" s="225"/>
      <c r="X125" s="225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123</v>
      </c>
      <c r="AH125" s="215">
        <v>5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>
      <c r="A126" s="223"/>
      <c r="B126" s="224"/>
      <c r="C126" s="257" t="s">
        <v>230</v>
      </c>
      <c r="D126" s="226"/>
      <c r="E126" s="227"/>
      <c r="F126" s="225"/>
      <c r="G126" s="225"/>
      <c r="H126" s="225"/>
      <c r="I126" s="225"/>
      <c r="J126" s="225"/>
      <c r="K126" s="225"/>
      <c r="L126" s="225"/>
      <c r="M126" s="225"/>
      <c r="N126" s="225"/>
      <c r="O126" s="225"/>
      <c r="P126" s="225"/>
      <c r="Q126" s="225"/>
      <c r="R126" s="225"/>
      <c r="S126" s="225"/>
      <c r="T126" s="225"/>
      <c r="U126" s="225"/>
      <c r="V126" s="225"/>
      <c r="W126" s="225"/>
      <c r="X126" s="225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123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>
      <c r="A127" s="235">
        <v>28</v>
      </c>
      <c r="B127" s="236" t="s">
        <v>193</v>
      </c>
      <c r="C127" s="255" t="s">
        <v>194</v>
      </c>
      <c r="D127" s="237" t="s">
        <v>115</v>
      </c>
      <c r="E127" s="238">
        <v>425.99957000000001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40">
        <v>0</v>
      </c>
      <c r="O127" s="240">
        <f>ROUND(E127*N127,2)</f>
        <v>0</v>
      </c>
      <c r="P127" s="240">
        <v>0</v>
      </c>
      <c r="Q127" s="240">
        <f>ROUND(E127*P127,2)</f>
        <v>0</v>
      </c>
      <c r="R127" s="240" t="s">
        <v>161</v>
      </c>
      <c r="S127" s="240" t="s">
        <v>117</v>
      </c>
      <c r="T127" s="241" t="s">
        <v>117</v>
      </c>
      <c r="U127" s="225">
        <v>1.7999999999999999E-2</v>
      </c>
      <c r="V127" s="225">
        <f>ROUND(E127*U127,2)</f>
        <v>7.67</v>
      </c>
      <c r="W127" s="225"/>
      <c r="X127" s="225" t="s">
        <v>118</v>
      </c>
      <c r="Y127" s="215"/>
      <c r="Z127" s="215"/>
      <c r="AA127" s="215"/>
      <c r="AB127" s="215"/>
      <c r="AC127" s="215"/>
      <c r="AD127" s="215"/>
      <c r="AE127" s="215"/>
      <c r="AF127" s="215"/>
      <c r="AG127" s="215" t="s">
        <v>119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>
      <c r="A128" s="223"/>
      <c r="B128" s="224"/>
      <c r="C128" s="256" t="s">
        <v>195</v>
      </c>
      <c r="D128" s="242"/>
      <c r="E128" s="242"/>
      <c r="F128" s="242"/>
      <c r="G128" s="242"/>
      <c r="H128" s="225"/>
      <c r="I128" s="225"/>
      <c r="J128" s="225"/>
      <c r="K128" s="225"/>
      <c r="L128" s="225"/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121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>
      <c r="A129" s="223"/>
      <c r="B129" s="224"/>
      <c r="C129" s="257" t="s">
        <v>233</v>
      </c>
      <c r="D129" s="226"/>
      <c r="E129" s="227"/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25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123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>
      <c r="A130" s="223"/>
      <c r="B130" s="224"/>
      <c r="C130" s="257" t="s">
        <v>235</v>
      </c>
      <c r="D130" s="226"/>
      <c r="E130" s="227">
        <v>425.99957000000001</v>
      </c>
      <c r="F130" s="225"/>
      <c r="G130" s="225"/>
      <c r="H130" s="225"/>
      <c r="I130" s="225"/>
      <c r="J130" s="225"/>
      <c r="K130" s="225"/>
      <c r="L130" s="225"/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25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123</v>
      </c>
      <c r="AH130" s="215">
        <v>5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>
      <c r="A131" s="223"/>
      <c r="B131" s="224"/>
      <c r="C131" s="257" t="s">
        <v>230</v>
      </c>
      <c r="D131" s="226"/>
      <c r="E131" s="227"/>
      <c r="F131" s="225"/>
      <c r="G131" s="225"/>
      <c r="H131" s="225"/>
      <c r="I131" s="225"/>
      <c r="J131" s="225"/>
      <c r="K131" s="225"/>
      <c r="L131" s="225"/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25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123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>
      <c r="A132" s="235">
        <v>29</v>
      </c>
      <c r="B132" s="236" t="s">
        <v>207</v>
      </c>
      <c r="C132" s="255" t="s">
        <v>208</v>
      </c>
      <c r="D132" s="237" t="s">
        <v>160</v>
      </c>
      <c r="E132" s="238">
        <v>127.8</v>
      </c>
      <c r="F132" s="239"/>
      <c r="G132" s="240">
        <f>ROUND(E132*F132,2)</f>
        <v>0</v>
      </c>
      <c r="H132" s="239"/>
      <c r="I132" s="240">
        <f>ROUND(E132*H132,2)</f>
        <v>0</v>
      </c>
      <c r="J132" s="239"/>
      <c r="K132" s="240">
        <f>ROUND(E132*J132,2)</f>
        <v>0</v>
      </c>
      <c r="L132" s="240">
        <v>21</v>
      </c>
      <c r="M132" s="240">
        <f>G132*(1+L132/100)</f>
        <v>0</v>
      </c>
      <c r="N132" s="240">
        <v>0</v>
      </c>
      <c r="O132" s="240">
        <f>ROUND(E132*N132,2)</f>
        <v>0</v>
      </c>
      <c r="P132" s="240">
        <v>0</v>
      </c>
      <c r="Q132" s="240">
        <f>ROUND(E132*P132,2)</f>
        <v>0</v>
      </c>
      <c r="R132" s="240" t="s">
        <v>161</v>
      </c>
      <c r="S132" s="240" t="s">
        <v>117</v>
      </c>
      <c r="T132" s="241" t="s">
        <v>117</v>
      </c>
      <c r="U132" s="225">
        <v>0</v>
      </c>
      <c r="V132" s="225">
        <f>ROUND(E132*U132,2)</f>
        <v>0</v>
      </c>
      <c r="W132" s="225"/>
      <c r="X132" s="225" t="s">
        <v>118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119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>
      <c r="A133" s="223"/>
      <c r="B133" s="224"/>
      <c r="C133" s="257" t="s">
        <v>233</v>
      </c>
      <c r="D133" s="226"/>
      <c r="E133" s="227"/>
      <c r="F133" s="225"/>
      <c r="G133" s="225"/>
      <c r="H133" s="225"/>
      <c r="I133" s="225"/>
      <c r="J133" s="225"/>
      <c r="K133" s="225"/>
      <c r="L133" s="225"/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123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>
      <c r="A134" s="223"/>
      <c r="B134" s="224"/>
      <c r="C134" s="257" t="s">
        <v>234</v>
      </c>
      <c r="D134" s="226"/>
      <c r="E134" s="227">
        <v>127.8</v>
      </c>
      <c r="F134" s="225"/>
      <c r="G134" s="225"/>
      <c r="H134" s="225"/>
      <c r="I134" s="225"/>
      <c r="J134" s="225"/>
      <c r="K134" s="225"/>
      <c r="L134" s="225"/>
      <c r="M134" s="225"/>
      <c r="N134" s="225"/>
      <c r="O134" s="225"/>
      <c r="P134" s="225"/>
      <c r="Q134" s="225"/>
      <c r="R134" s="225"/>
      <c r="S134" s="225"/>
      <c r="T134" s="225"/>
      <c r="U134" s="225"/>
      <c r="V134" s="225"/>
      <c r="W134" s="225"/>
      <c r="X134" s="225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123</v>
      </c>
      <c r="AH134" s="215">
        <v>5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>
      <c r="A135" s="223"/>
      <c r="B135" s="224"/>
      <c r="C135" s="257" t="s">
        <v>230</v>
      </c>
      <c r="D135" s="226"/>
      <c r="E135" s="227"/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25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123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>
      <c r="A136" s="235">
        <v>30</v>
      </c>
      <c r="B136" s="236" t="s">
        <v>236</v>
      </c>
      <c r="C136" s="255" t="s">
        <v>237</v>
      </c>
      <c r="D136" s="237" t="s">
        <v>115</v>
      </c>
      <c r="E136" s="238">
        <v>851.99914999999999</v>
      </c>
      <c r="F136" s="239"/>
      <c r="G136" s="240">
        <f>ROUND(E136*F136,2)</f>
        <v>0</v>
      </c>
      <c r="H136" s="239"/>
      <c r="I136" s="240">
        <f>ROUND(E136*H136,2)</f>
        <v>0</v>
      </c>
      <c r="J136" s="239"/>
      <c r="K136" s="240">
        <f>ROUND(E136*J136,2)</f>
        <v>0</v>
      </c>
      <c r="L136" s="240">
        <v>21</v>
      </c>
      <c r="M136" s="240">
        <f>G136*(1+L136/100)</f>
        <v>0</v>
      </c>
      <c r="N136" s="240">
        <v>0.33074999999999999</v>
      </c>
      <c r="O136" s="240">
        <f>ROUND(E136*N136,2)</f>
        <v>281.8</v>
      </c>
      <c r="P136" s="240">
        <v>0</v>
      </c>
      <c r="Q136" s="240">
        <f>ROUND(E136*P136,2)</f>
        <v>0</v>
      </c>
      <c r="R136" s="240" t="s">
        <v>116</v>
      </c>
      <c r="S136" s="240" t="s">
        <v>117</v>
      </c>
      <c r="T136" s="241" t="s">
        <v>117</v>
      </c>
      <c r="U136" s="225">
        <v>2.5999999999999999E-2</v>
      </c>
      <c r="V136" s="225">
        <f>ROUND(E136*U136,2)</f>
        <v>22.15</v>
      </c>
      <c r="W136" s="225"/>
      <c r="X136" s="225" t="s">
        <v>118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119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>
      <c r="A137" s="223"/>
      <c r="B137" s="224"/>
      <c r="C137" s="257" t="s">
        <v>233</v>
      </c>
      <c r="D137" s="226"/>
      <c r="E137" s="227"/>
      <c r="F137" s="225"/>
      <c r="G137" s="225"/>
      <c r="H137" s="225"/>
      <c r="I137" s="225"/>
      <c r="J137" s="225"/>
      <c r="K137" s="225"/>
      <c r="L137" s="225"/>
      <c r="M137" s="225"/>
      <c r="N137" s="225"/>
      <c r="O137" s="225"/>
      <c r="P137" s="225"/>
      <c r="Q137" s="225"/>
      <c r="R137" s="225"/>
      <c r="S137" s="225"/>
      <c r="T137" s="225"/>
      <c r="U137" s="225"/>
      <c r="V137" s="225"/>
      <c r="W137" s="225"/>
      <c r="X137" s="225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123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>
      <c r="A138" s="223"/>
      <c r="B138" s="224"/>
      <c r="C138" s="257" t="s">
        <v>238</v>
      </c>
      <c r="D138" s="226"/>
      <c r="E138" s="227">
        <v>851.99914999999999</v>
      </c>
      <c r="F138" s="225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5"/>
      <c r="X138" s="225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123</v>
      </c>
      <c r="AH138" s="215">
        <v>5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>
      <c r="A139" s="223"/>
      <c r="B139" s="224"/>
      <c r="C139" s="257" t="s">
        <v>239</v>
      </c>
      <c r="D139" s="226"/>
      <c r="E139" s="227"/>
      <c r="F139" s="225"/>
      <c r="G139" s="225"/>
      <c r="H139" s="225"/>
      <c r="I139" s="225"/>
      <c r="J139" s="225"/>
      <c r="K139" s="225"/>
      <c r="L139" s="225"/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123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>
      <c r="A140" s="223"/>
      <c r="B140" s="224"/>
      <c r="C140" s="257" t="s">
        <v>230</v>
      </c>
      <c r="D140" s="226"/>
      <c r="E140" s="227"/>
      <c r="F140" s="225"/>
      <c r="G140" s="225"/>
      <c r="H140" s="225"/>
      <c r="I140" s="225"/>
      <c r="J140" s="225"/>
      <c r="K140" s="225"/>
      <c r="L140" s="225"/>
      <c r="M140" s="225"/>
      <c r="N140" s="225"/>
      <c r="O140" s="225"/>
      <c r="P140" s="225"/>
      <c r="Q140" s="225"/>
      <c r="R140" s="225"/>
      <c r="S140" s="225"/>
      <c r="T140" s="225"/>
      <c r="U140" s="225"/>
      <c r="V140" s="225"/>
      <c r="W140" s="225"/>
      <c r="X140" s="225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123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>
      <c r="A141" s="229" t="s">
        <v>111</v>
      </c>
      <c r="B141" s="230" t="s">
        <v>62</v>
      </c>
      <c r="C141" s="254" t="s">
        <v>63</v>
      </c>
      <c r="D141" s="231"/>
      <c r="E141" s="232"/>
      <c r="F141" s="233"/>
      <c r="G141" s="233">
        <f>SUMIF(AG142:AG188,"&lt;&gt;NOR",G142:G188)</f>
        <v>0</v>
      </c>
      <c r="H141" s="233"/>
      <c r="I141" s="233">
        <f>SUM(I142:I188)</f>
        <v>0</v>
      </c>
      <c r="J141" s="233"/>
      <c r="K141" s="233">
        <f>SUM(K142:K188)</f>
        <v>0</v>
      </c>
      <c r="L141" s="233"/>
      <c r="M141" s="233">
        <f>SUM(M142:M188)</f>
        <v>0</v>
      </c>
      <c r="N141" s="233"/>
      <c r="O141" s="233">
        <f>SUM(O142:O188)</f>
        <v>2056.3200000000002</v>
      </c>
      <c r="P141" s="233"/>
      <c r="Q141" s="233">
        <f>SUM(Q142:Q188)</f>
        <v>0</v>
      </c>
      <c r="R141" s="233"/>
      <c r="S141" s="233"/>
      <c r="T141" s="234"/>
      <c r="U141" s="228"/>
      <c r="V141" s="228">
        <f>SUM(V142:V188)</f>
        <v>1734.24</v>
      </c>
      <c r="W141" s="228"/>
      <c r="X141" s="228"/>
      <c r="AG141" t="s">
        <v>112</v>
      </c>
    </row>
    <row r="142" spans="1:60" outlineLevel="1">
      <c r="A142" s="235">
        <v>31</v>
      </c>
      <c r="B142" s="236" t="s">
        <v>240</v>
      </c>
      <c r="C142" s="255" t="s">
        <v>241</v>
      </c>
      <c r="D142" s="237" t="s">
        <v>115</v>
      </c>
      <c r="E142" s="238">
        <v>250</v>
      </c>
      <c r="F142" s="239"/>
      <c r="G142" s="240">
        <f>ROUND(E142*F142,2)</f>
        <v>0</v>
      </c>
      <c r="H142" s="239"/>
      <c r="I142" s="240">
        <f>ROUND(E142*H142,2)</f>
        <v>0</v>
      </c>
      <c r="J142" s="239"/>
      <c r="K142" s="240">
        <f>ROUND(E142*J142,2)</f>
        <v>0</v>
      </c>
      <c r="L142" s="240">
        <v>21</v>
      </c>
      <c r="M142" s="240">
        <f>G142*(1+L142/100)</f>
        <v>0</v>
      </c>
      <c r="N142" s="240">
        <v>0.11025</v>
      </c>
      <c r="O142" s="240">
        <f>ROUND(E142*N142,2)</f>
        <v>27.56</v>
      </c>
      <c r="P142" s="240">
        <v>0</v>
      </c>
      <c r="Q142" s="240">
        <f>ROUND(E142*P142,2)</f>
        <v>0</v>
      </c>
      <c r="R142" s="240" t="s">
        <v>116</v>
      </c>
      <c r="S142" s="240" t="s">
        <v>117</v>
      </c>
      <c r="T142" s="241" t="s">
        <v>117</v>
      </c>
      <c r="U142" s="225">
        <v>2.1000000000000001E-2</v>
      </c>
      <c r="V142" s="225">
        <f>ROUND(E142*U142,2)</f>
        <v>5.25</v>
      </c>
      <c r="W142" s="225"/>
      <c r="X142" s="225" t="s">
        <v>118</v>
      </c>
      <c r="Y142" s="215"/>
      <c r="Z142" s="215"/>
      <c r="AA142" s="215"/>
      <c r="AB142" s="215"/>
      <c r="AC142" s="215"/>
      <c r="AD142" s="215"/>
      <c r="AE142" s="215"/>
      <c r="AF142" s="215"/>
      <c r="AG142" s="215" t="s">
        <v>119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>
      <c r="A143" s="223"/>
      <c r="B143" s="224"/>
      <c r="C143" s="257" t="s">
        <v>242</v>
      </c>
      <c r="D143" s="226"/>
      <c r="E143" s="227">
        <v>250</v>
      </c>
      <c r="F143" s="225"/>
      <c r="G143" s="225"/>
      <c r="H143" s="225"/>
      <c r="I143" s="225"/>
      <c r="J143" s="225"/>
      <c r="K143" s="225"/>
      <c r="L143" s="225"/>
      <c r="M143" s="225"/>
      <c r="N143" s="225"/>
      <c r="O143" s="225"/>
      <c r="P143" s="225"/>
      <c r="Q143" s="225"/>
      <c r="R143" s="225"/>
      <c r="S143" s="225"/>
      <c r="T143" s="225"/>
      <c r="U143" s="225"/>
      <c r="V143" s="225"/>
      <c r="W143" s="225"/>
      <c r="X143" s="225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123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>
      <c r="A144" s="223"/>
      <c r="B144" s="224"/>
      <c r="C144" s="257" t="s">
        <v>125</v>
      </c>
      <c r="D144" s="226"/>
      <c r="E144" s="227"/>
      <c r="F144" s="225"/>
      <c r="G144" s="225"/>
      <c r="H144" s="225"/>
      <c r="I144" s="225"/>
      <c r="J144" s="225"/>
      <c r="K144" s="225"/>
      <c r="L144" s="225"/>
      <c r="M144" s="225"/>
      <c r="N144" s="225"/>
      <c r="O144" s="225"/>
      <c r="P144" s="225"/>
      <c r="Q144" s="225"/>
      <c r="R144" s="225"/>
      <c r="S144" s="225"/>
      <c r="T144" s="225"/>
      <c r="U144" s="225"/>
      <c r="V144" s="225"/>
      <c r="W144" s="225"/>
      <c r="X144" s="225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123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>
      <c r="A145" s="235">
        <v>32</v>
      </c>
      <c r="B145" s="236" t="s">
        <v>236</v>
      </c>
      <c r="C145" s="255" t="s">
        <v>237</v>
      </c>
      <c r="D145" s="237" t="s">
        <v>115</v>
      </c>
      <c r="E145" s="238">
        <v>1300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21</v>
      </c>
      <c r="M145" s="240">
        <f>G145*(1+L145/100)</f>
        <v>0</v>
      </c>
      <c r="N145" s="240">
        <v>0.33074999999999999</v>
      </c>
      <c r="O145" s="240">
        <f>ROUND(E145*N145,2)</f>
        <v>429.98</v>
      </c>
      <c r="P145" s="240">
        <v>0</v>
      </c>
      <c r="Q145" s="240">
        <f>ROUND(E145*P145,2)</f>
        <v>0</v>
      </c>
      <c r="R145" s="240" t="s">
        <v>116</v>
      </c>
      <c r="S145" s="240" t="s">
        <v>117</v>
      </c>
      <c r="T145" s="241" t="s">
        <v>117</v>
      </c>
      <c r="U145" s="225">
        <v>2.5999999999999999E-2</v>
      </c>
      <c r="V145" s="225">
        <f>ROUND(E145*U145,2)</f>
        <v>33.799999999999997</v>
      </c>
      <c r="W145" s="225"/>
      <c r="X145" s="225" t="s">
        <v>118</v>
      </c>
      <c r="Y145" s="215"/>
      <c r="Z145" s="215"/>
      <c r="AA145" s="215"/>
      <c r="AB145" s="215"/>
      <c r="AC145" s="215"/>
      <c r="AD145" s="215"/>
      <c r="AE145" s="215"/>
      <c r="AF145" s="215"/>
      <c r="AG145" s="215" t="s">
        <v>119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>
      <c r="A146" s="223"/>
      <c r="B146" s="224"/>
      <c r="C146" s="257" t="s">
        <v>243</v>
      </c>
      <c r="D146" s="226"/>
      <c r="E146" s="227">
        <v>426</v>
      </c>
      <c r="F146" s="225"/>
      <c r="G146" s="225"/>
      <c r="H146" s="225"/>
      <c r="I146" s="225"/>
      <c r="J146" s="225"/>
      <c r="K146" s="225"/>
      <c r="L146" s="225"/>
      <c r="M146" s="225"/>
      <c r="N146" s="225"/>
      <c r="O146" s="225"/>
      <c r="P146" s="225"/>
      <c r="Q146" s="225"/>
      <c r="R146" s="225"/>
      <c r="S146" s="225"/>
      <c r="T146" s="225"/>
      <c r="U146" s="225"/>
      <c r="V146" s="225"/>
      <c r="W146" s="225"/>
      <c r="X146" s="225"/>
      <c r="Y146" s="215"/>
      <c r="Z146" s="215"/>
      <c r="AA146" s="215"/>
      <c r="AB146" s="215"/>
      <c r="AC146" s="215"/>
      <c r="AD146" s="215"/>
      <c r="AE146" s="215"/>
      <c r="AF146" s="215"/>
      <c r="AG146" s="215" t="s">
        <v>123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>
      <c r="A147" s="223"/>
      <c r="B147" s="224"/>
      <c r="C147" s="257" t="s">
        <v>244</v>
      </c>
      <c r="D147" s="226"/>
      <c r="E147" s="227">
        <v>874</v>
      </c>
      <c r="F147" s="225"/>
      <c r="G147" s="225"/>
      <c r="H147" s="225"/>
      <c r="I147" s="225"/>
      <c r="J147" s="225"/>
      <c r="K147" s="225"/>
      <c r="L147" s="225"/>
      <c r="M147" s="225"/>
      <c r="N147" s="225"/>
      <c r="O147" s="225"/>
      <c r="P147" s="225"/>
      <c r="Q147" s="225"/>
      <c r="R147" s="225"/>
      <c r="S147" s="225"/>
      <c r="T147" s="225"/>
      <c r="U147" s="225"/>
      <c r="V147" s="225"/>
      <c r="W147" s="225"/>
      <c r="X147" s="225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123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>
      <c r="A148" s="223"/>
      <c r="B148" s="224"/>
      <c r="C148" s="257" t="s">
        <v>125</v>
      </c>
      <c r="D148" s="226"/>
      <c r="E148" s="227"/>
      <c r="F148" s="225"/>
      <c r="G148" s="225"/>
      <c r="H148" s="225"/>
      <c r="I148" s="225"/>
      <c r="J148" s="225"/>
      <c r="K148" s="225"/>
      <c r="L148" s="225"/>
      <c r="M148" s="225"/>
      <c r="N148" s="225"/>
      <c r="O148" s="225"/>
      <c r="P148" s="225"/>
      <c r="Q148" s="225"/>
      <c r="R148" s="225"/>
      <c r="S148" s="225"/>
      <c r="T148" s="225"/>
      <c r="U148" s="225"/>
      <c r="V148" s="225"/>
      <c r="W148" s="225"/>
      <c r="X148" s="225"/>
      <c r="Y148" s="215"/>
      <c r="Z148" s="215"/>
      <c r="AA148" s="215"/>
      <c r="AB148" s="215"/>
      <c r="AC148" s="215"/>
      <c r="AD148" s="215"/>
      <c r="AE148" s="215"/>
      <c r="AF148" s="215"/>
      <c r="AG148" s="215" t="s">
        <v>123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>
      <c r="A149" s="235">
        <v>33</v>
      </c>
      <c r="B149" s="236" t="s">
        <v>245</v>
      </c>
      <c r="C149" s="255" t="s">
        <v>246</v>
      </c>
      <c r="D149" s="237" t="s">
        <v>115</v>
      </c>
      <c r="E149" s="238">
        <v>2137.1999999999998</v>
      </c>
      <c r="F149" s="239"/>
      <c r="G149" s="240">
        <f>ROUND(E149*F149,2)</f>
        <v>0</v>
      </c>
      <c r="H149" s="239"/>
      <c r="I149" s="240">
        <f>ROUND(E149*H149,2)</f>
        <v>0</v>
      </c>
      <c r="J149" s="239"/>
      <c r="K149" s="240">
        <f>ROUND(E149*J149,2)</f>
        <v>0</v>
      </c>
      <c r="L149" s="240">
        <v>21</v>
      </c>
      <c r="M149" s="240">
        <f>G149*(1+L149/100)</f>
        <v>0</v>
      </c>
      <c r="N149" s="240">
        <v>0.38313999999999998</v>
      </c>
      <c r="O149" s="240">
        <f>ROUND(E149*N149,2)</f>
        <v>818.85</v>
      </c>
      <c r="P149" s="240">
        <v>0</v>
      </c>
      <c r="Q149" s="240">
        <f>ROUND(E149*P149,2)</f>
        <v>0</v>
      </c>
      <c r="R149" s="240" t="s">
        <v>116</v>
      </c>
      <c r="S149" s="240" t="s">
        <v>117</v>
      </c>
      <c r="T149" s="241" t="s">
        <v>117</v>
      </c>
      <c r="U149" s="225">
        <v>2.5999999999999999E-2</v>
      </c>
      <c r="V149" s="225">
        <f>ROUND(E149*U149,2)</f>
        <v>55.57</v>
      </c>
      <c r="W149" s="225"/>
      <c r="X149" s="225" t="s">
        <v>118</v>
      </c>
      <c r="Y149" s="215"/>
      <c r="Z149" s="215"/>
      <c r="AA149" s="215"/>
      <c r="AB149" s="215"/>
      <c r="AC149" s="215"/>
      <c r="AD149" s="215"/>
      <c r="AE149" s="215"/>
      <c r="AF149" s="215"/>
      <c r="AG149" s="215" t="s">
        <v>119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>
      <c r="A150" s="223"/>
      <c r="B150" s="224"/>
      <c r="C150" s="256" t="s">
        <v>247</v>
      </c>
      <c r="D150" s="242"/>
      <c r="E150" s="242"/>
      <c r="F150" s="242"/>
      <c r="G150" s="242"/>
      <c r="H150" s="225"/>
      <c r="I150" s="225"/>
      <c r="J150" s="225"/>
      <c r="K150" s="225"/>
      <c r="L150" s="225"/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25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121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>
      <c r="A151" s="223"/>
      <c r="B151" s="224"/>
      <c r="C151" s="257" t="s">
        <v>196</v>
      </c>
      <c r="D151" s="226"/>
      <c r="E151" s="227">
        <v>1660</v>
      </c>
      <c r="F151" s="225"/>
      <c r="G151" s="225"/>
      <c r="H151" s="225"/>
      <c r="I151" s="225"/>
      <c r="J151" s="225"/>
      <c r="K151" s="225"/>
      <c r="L151" s="225"/>
      <c r="M151" s="225"/>
      <c r="N151" s="225"/>
      <c r="O151" s="225"/>
      <c r="P151" s="225"/>
      <c r="Q151" s="225"/>
      <c r="R151" s="225"/>
      <c r="S151" s="225"/>
      <c r="T151" s="225"/>
      <c r="U151" s="225"/>
      <c r="V151" s="225"/>
      <c r="W151" s="225"/>
      <c r="X151" s="225"/>
      <c r="Y151" s="215"/>
      <c r="Z151" s="215"/>
      <c r="AA151" s="215"/>
      <c r="AB151" s="215"/>
      <c r="AC151" s="215"/>
      <c r="AD151" s="215"/>
      <c r="AE151" s="215"/>
      <c r="AF151" s="215"/>
      <c r="AG151" s="215" t="s">
        <v>123</v>
      </c>
      <c r="AH151" s="215">
        <v>5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>
      <c r="A152" s="223"/>
      <c r="B152" s="224"/>
      <c r="C152" s="257" t="s">
        <v>199</v>
      </c>
      <c r="D152" s="226"/>
      <c r="E152" s="227">
        <v>477.2</v>
      </c>
      <c r="F152" s="225"/>
      <c r="G152" s="225"/>
      <c r="H152" s="225"/>
      <c r="I152" s="225"/>
      <c r="J152" s="225"/>
      <c r="K152" s="225"/>
      <c r="L152" s="225"/>
      <c r="M152" s="225"/>
      <c r="N152" s="225"/>
      <c r="O152" s="225"/>
      <c r="P152" s="225"/>
      <c r="Q152" s="225"/>
      <c r="R152" s="225"/>
      <c r="S152" s="225"/>
      <c r="T152" s="225"/>
      <c r="U152" s="225"/>
      <c r="V152" s="225"/>
      <c r="W152" s="225"/>
      <c r="X152" s="225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123</v>
      </c>
      <c r="AH152" s="215">
        <v>5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>
      <c r="A153" s="223"/>
      <c r="B153" s="224"/>
      <c r="C153" s="257" t="s">
        <v>136</v>
      </c>
      <c r="D153" s="226"/>
      <c r="E153" s="227"/>
      <c r="F153" s="225"/>
      <c r="G153" s="225"/>
      <c r="H153" s="225"/>
      <c r="I153" s="225"/>
      <c r="J153" s="225"/>
      <c r="K153" s="225"/>
      <c r="L153" s="225"/>
      <c r="M153" s="225"/>
      <c r="N153" s="225"/>
      <c r="O153" s="225"/>
      <c r="P153" s="225"/>
      <c r="Q153" s="225"/>
      <c r="R153" s="225"/>
      <c r="S153" s="225"/>
      <c r="T153" s="225"/>
      <c r="U153" s="225"/>
      <c r="V153" s="225"/>
      <c r="W153" s="225"/>
      <c r="X153" s="225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123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>
      <c r="A154" s="223"/>
      <c r="B154" s="224"/>
      <c r="C154" s="257" t="s">
        <v>125</v>
      </c>
      <c r="D154" s="226"/>
      <c r="E154" s="227"/>
      <c r="F154" s="225"/>
      <c r="G154" s="225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5"/>
      <c r="S154" s="225"/>
      <c r="T154" s="225"/>
      <c r="U154" s="225"/>
      <c r="V154" s="225"/>
      <c r="W154" s="225"/>
      <c r="X154" s="225"/>
      <c r="Y154" s="215"/>
      <c r="Z154" s="215"/>
      <c r="AA154" s="215"/>
      <c r="AB154" s="215"/>
      <c r="AC154" s="215"/>
      <c r="AD154" s="215"/>
      <c r="AE154" s="215"/>
      <c r="AF154" s="215"/>
      <c r="AG154" s="215" t="s">
        <v>123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ht="22.5" outlineLevel="1">
      <c r="A155" s="235">
        <v>34</v>
      </c>
      <c r="B155" s="236" t="s">
        <v>248</v>
      </c>
      <c r="C155" s="255" t="s">
        <v>249</v>
      </c>
      <c r="D155" s="237" t="s">
        <v>115</v>
      </c>
      <c r="E155" s="238">
        <v>1660</v>
      </c>
      <c r="F155" s="239"/>
      <c r="G155" s="240">
        <f>ROUND(E155*F155,2)</f>
        <v>0</v>
      </c>
      <c r="H155" s="239"/>
      <c r="I155" s="240">
        <f>ROUND(E155*H155,2)</f>
        <v>0</v>
      </c>
      <c r="J155" s="239"/>
      <c r="K155" s="240">
        <f>ROUND(E155*J155,2)</f>
        <v>0</v>
      </c>
      <c r="L155" s="240">
        <v>21</v>
      </c>
      <c r="M155" s="240">
        <f>G155*(1+L155/100)</f>
        <v>0</v>
      </c>
      <c r="N155" s="240">
        <v>0.11</v>
      </c>
      <c r="O155" s="240">
        <f>ROUND(E155*N155,2)</f>
        <v>182.6</v>
      </c>
      <c r="P155" s="240">
        <v>0</v>
      </c>
      <c r="Q155" s="240">
        <f>ROUND(E155*P155,2)</f>
        <v>0</v>
      </c>
      <c r="R155" s="240" t="s">
        <v>116</v>
      </c>
      <c r="S155" s="240" t="s">
        <v>117</v>
      </c>
      <c r="T155" s="241" t="s">
        <v>117</v>
      </c>
      <c r="U155" s="225">
        <v>0.75900000000000001</v>
      </c>
      <c r="V155" s="225">
        <f>ROUND(E155*U155,2)</f>
        <v>1259.94</v>
      </c>
      <c r="W155" s="225"/>
      <c r="X155" s="225" t="s">
        <v>118</v>
      </c>
      <c r="Y155" s="215"/>
      <c r="Z155" s="215"/>
      <c r="AA155" s="215"/>
      <c r="AB155" s="215"/>
      <c r="AC155" s="215"/>
      <c r="AD155" s="215"/>
      <c r="AE155" s="215"/>
      <c r="AF155" s="215"/>
      <c r="AG155" s="215" t="s">
        <v>119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>
      <c r="A156" s="223"/>
      <c r="B156" s="224"/>
      <c r="C156" s="256" t="s">
        <v>250</v>
      </c>
      <c r="D156" s="242"/>
      <c r="E156" s="242"/>
      <c r="F156" s="242"/>
      <c r="G156" s="242"/>
      <c r="H156" s="225"/>
      <c r="I156" s="225"/>
      <c r="J156" s="225"/>
      <c r="K156" s="225"/>
      <c r="L156" s="225"/>
      <c r="M156" s="225"/>
      <c r="N156" s="225"/>
      <c r="O156" s="225"/>
      <c r="P156" s="225"/>
      <c r="Q156" s="225"/>
      <c r="R156" s="225"/>
      <c r="S156" s="225"/>
      <c r="T156" s="225"/>
      <c r="U156" s="225"/>
      <c r="V156" s="225"/>
      <c r="W156" s="225"/>
      <c r="X156" s="225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121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43" t="str">
        <f>C156</f>
        <v>s provedením lože do 50 mm, s vyplněním spár, s dvojím beraněním a se smetením přebytečného materiálu na krajnici</v>
      </c>
      <c r="BB156" s="215"/>
      <c r="BC156" s="215"/>
      <c r="BD156" s="215"/>
      <c r="BE156" s="215"/>
      <c r="BF156" s="215"/>
      <c r="BG156" s="215"/>
      <c r="BH156" s="215"/>
    </row>
    <row r="157" spans="1:60" outlineLevel="1">
      <c r="A157" s="223"/>
      <c r="B157" s="224"/>
      <c r="C157" s="257" t="s">
        <v>251</v>
      </c>
      <c r="D157" s="226"/>
      <c r="E157" s="227">
        <v>1660</v>
      </c>
      <c r="F157" s="225"/>
      <c r="G157" s="225"/>
      <c r="H157" s="225"/>
      <c r="I157" s="225"/>
      <c r="J157" s="225"/>
      <c r="K157" s="225"/>
      <c r="L157" s="225"/>
      <c r="M157" s="225"/>
      <c r="N157" s="225"/>
      <c r="O157" s="225"/>
      <c r="P157" s="225"/>
      <c r="Q157" s="225"/>
      <c r="R157" s="225"/>
      <c r="S157" s="225"/>
      <c r="T157" s="225"/>
      <c r="U157" s="225"/>
      <c r="V157" s="225"/>
      <c r="W157" s="225"/>
      <c r="X157" s="225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123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>
      <c r="A158" s="223"/>
      <c r="B158" s="224"/>
      <c r="C158" s="257" t="s">
        <v>129</v>
      </c>
      <c r="D158" s="226"/>
      <c r="E158" s="227"/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25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123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ht="22.5" outlineLevel="1">
      <c r="A159" s="235">
        <v>35</v>
      </c>
      <c r="B159" s="236" t="s">
        <v>248</v>
      </c>
      <c r="C159" s="255" t="s">
        <v>249</v>
      </c>
      <c r="D159" s="237" t="s">
        <v>115</v>
      </c>
      <c r="E159" s="238">
        <v>250</v>
      </c>
      <c r="F159" s="239"/>
      <c r="G159" s="240">
        <f>ROUND(E159*F159,2)</f>
        <v>0</v>
      </c>
      <c r="H159" s="239"/>
      <c r="I159" s="240">
        <f>ROUND(E159*H159,2)</f>
        <v>0</v>
      </c>
      <c r="J159" s="239"/>
      <c r="K159" s="240">
        <f>ROUND(E159*J159,2)</f>
        <v>0</v>
      </c>
      <c r="L159" s="240">
        <v>21</v>
      </c>
      <c r="M159" s="240">
        <f>G159*(1+L159/100)</f>
        <v>0</v>
      </c>
      <c r="N159" s="240">
        <v>0.11</v>
      </c>
      <c r="O159" s="240">
        <f>ROUND(E159*N159,2)</f>
        <v>27.5</v>
      </c>
      <c r="P159" s="240">
        <v>0</v>
      </c>
      <c r="Q159" s="240">
        <f>ROUND(E159*P159,2)</f>
        <v>0</v>
      </c>
      <c r="R159" s="240" t="s">
        <v>116</v>
      </c>
      <c r="S159" s="240" t="s">
        <v>117</v>
      </c>
      <c r="T159" s="241" t="s">
        <v>117</v>
      </c>
      <c r="U159" s="225">
        <v>0.75900000000000001</v>
      </c>
      <c r="V159" s="225">
        <f>ROUND(E159*U159,2)</f>
        <v>189.75</v>
      </c>
      <c r="W159" s="225"/>
      <c r="X159" s="225" t="s">
        <v>118</v>
      </c>
      <c r="Y159" s="215"/>
      <c r="Z159" s="215"/>
      <c r="AA159" s="215"/>
      <c r="AB159" s="215"/>
      <c r="AC159" s="215"/>
      <c r="AD159" s="215"/>
      <c r="AE159" s="215"/>
      <c r="AF159" s="215"/>
      <c r="AG159" s="215" t="s">
        <v>119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>
      <c r="A160" s="223"/>
      <c r="B160" s="224"/>
      <c r="C160" s="256" t="s">
        <v>250</v>
      </c>
      <c r="D160" s="242"/>
      <c r="E160" s="242"/>
      <c r="F160" s="242"/>
      <c r="G160" s="242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5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121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43" t="str">
        <f>C160</f>
        <v>s provedením lože do 50 mm, s vyplněním spár, s dvojím beraněním a se smetením přebytečného materiálu na krajnici</v>
      </c>
      <c r="BB160" s="215"/>
      <c r="BC160" s="215"/>
      <c r="BD160" s="215"/>
      <c r="BE160" s="215"/>
      <c r="BF160" s="215"/>
      <c r="BG160" s="215"/>
      <c r="BH160" s="215"/>
    </row>
    <row r="161" spans="1:60" outlineLevel="1">
      <c r="A161" s="223"/>
      <c r="B161" s="224"/>
      <c r="C161" s="257" t="s">
        <v>122</v>
      </c>
      <c r="D161" s="226"/>
      <c r="E161" s="227">
        <v>250</v>
      </c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123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>
      <c r="A162" s="223"/>
      <c r="B162" s="224"/>
      <c r="C162" s="257" t="s">
        <v>252</v>
      </c>
      <c r="D162" s="226"/>
      <c r="E162" s="227"/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25"/>
      <c r="Y162" s="215"/>
      <c r="Z162" s="215"/>
      <c r="AA162" s="215"/>
      <c r="AB162" s="215"/>
      <c r="AC162" s="215"/>
      <c r="AD162" s="215"/>
      <c r="AE162" s="215"/>
      <c r="AF162" s="215"/>
      <c r="AG162" s="215" t="s">
        <v>123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>
      <c r="A163" s="223"/>
      <c r="B163" s="224"/>
      <c r="C163" s="257" t="s">
        <v>125</v>
      </c>
      <c r="D163" s="226"/>
      <c r="E163" s="227"/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225"/>
      <c r="T163" s="225"/>
      <c r="U163" s="225"/>
      <c r="V163" s="225"/>
      <c r="W163" s="225"/>
      <c r="X163" s="225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123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>
      <c r="A164" s="235">
        <v>36</v>
      </c>
      <c r="B164" s="236" t="s">
        <v>253</v>
      </c>
      <c r="C164" s="255" t="s">
        <v>254</v>
      </c>
      <c r="D164" s="237" t="s">
        <v>115</v>
      </c>
      <c r="E164" s="238">
        <v>10</v>
      </c>
      <c r="F164" s="239"/>
      <c r="G164" s="240">
        <f>ROUND(E164*F164,2)</f>
        <v>0</v>
      </c>
      <c r="H164" s="239"/>
      <c r="I164" s="240">
        <f>ROUND(E164*H164,2)</f>
        <v>0</v>
      </c>
      <c r="J164" s="239"/>
      <c r="K164" s="240">
        <f>ROUND(E164*J164,2)</f>
        <v>0</v>
      </c>
      <c r="L164" s="240">
        <v>21</v>
      </c>
      <c r="M164" s="240">
        <f>G164*(1+L164/100)</f>
        <v>0</v>
      </c>
      <c r="N164" s="240">
        <v>7.3899999999999993E-2</v>
      </c>
      <c r="O164" s="240">
        <f>ROUND(E164*N164,2)</f>
        <v>0.74</v>
      </c>
      <c r="P164" s="240">
        <v>0</v>
      </c>
      <c r="Q164" s="240">
        <f>ROUND(E164*P164,2)</f>
        <v>0</v>
      </c>
      <c r="R164" s="240" t="s">
        <v>116</v>
      </c>
      <c r="S164" s="240" t="s">
        <v>117</v>
      </c>
      <c r="T164" s="241" t="s">
        <v>117</v>
      </c>
      <c r="U164" s="225">
        <v>0.47799999999999998</v>
      </c>
      <c r="V164" s="225">
        <f>ROUND(E164*U164,2)</f>
        <v>4.78</v>
      </c>
      <c r="W164" s="225"/>
      <c r="X164" s="225" t="s">
        <v>118</v>
      </c>
      <c r="Y164" s="215"/>
      <c r="Z164" s="215"/>
      <c r="AA164" s="215"/>
      <c r="AB164" s="215"/>
      <c r="AC164" s="215"/>
      <c r="AD164" s="215"/>
      <c r="AE164" s="215"/>
      <c r="AF164" s="215"/>
      <c r="AG164" s="215" t="s">
        <v>119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ht="22.5" outlineLevel="1">
      <c r="A165" s="223"/>
      <c r="B165" s="224"/>
      <c r="C165" s="256" t="s">
        <v>255</v>
      </c>
      <c r="D165" s="242"/>
      <c r="E165" s="242"/>
      <c r="F165" s="242"/>
      <c r="G165" s="242"/>
      <c r="H165" s="225"/>
      <c r="I165" s="225"/>
      <c r="J165" s="225"/>
      <c r="K165" s="225"/>
      <c r="L165" s="225"/>
      <c r="M165" s="225"/>
      <c r="N165" s="225"/>
      <c r="O165" s="225"/>
      <c r="P165" s="225"/>
      <c r="Q165" s="225"/>
      <c r="R165" s="225"/>
      <c r="S165" s="225"/>
      <c r="T165" s="225"/>
      <c r="U165" s="225"/>
      <c r="V165" s="225"/>
      <c r="W165" s="225"/>
      <c r="X165" s="225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121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43" t="str">
        <f>C165</f>
        <v>s provedením lože z kameniva drceného, s vyplněním spár, s dvojitým hutněním a se smetením přebytečného materiálu na krajnici. S dodáním hmot pro lože a výplň spár.</v>
      </c>
      <c r="BB165" s="215"/>
      <c r="BC165" s="215"/>
      <c r="BD165" s="215"/>
      <c r="BE165" s="215"/>
      <c r="BF165" s="215"/>
      <c r="BG165" s="215"/>
      <c r="BH165" s="215"/>
    </row>
    <row r="166" spans="1:60" outlineLevel="1">
      <c r="A166" s="223"/>
      <c r="B166" s="224"/>
      <c r="C166" s="257" t="s">
        <v>256</v>
      </c>
      <c r="D166" s="226"/>
      <c r="E166" s="227">
        <v>10</v>
      </c>
      <c r="F166" s="225"/>
      <c r="G166" s="225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5"/>
      <c r="S166" s="225"/>
      <c r="T166" s="225"/>
      <c r="U166" s="225"/>
      <c r="V166" s="225"/>
      <c r="W166" s="225"/>
      <c r="X166" s="225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123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>
      <c r="A167" s="223"/>
      <c r="B167" s="224"/>
      <c r="C167" s="257" t="s">
        <v>125</v>
      </c>
      <c r="D167" s="226"/>
      <c r="E167" s="227"/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25"/>
      <c r="Y167" s="215"/>
      <c r="Z167" s="215"/>
      <c r="AA167" s="215"/>
      <c r="AB167" s="215"/>
      <c r="AC167" s="215"/>
      <c r="AD167" s="215"/>
      <c r="AE167" s="215"/>
      <c r="AF167" s="215"/>
      <c r="AG167" s="215" t="s">
        <v>123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ht="22.5" outlineLevel="1">
      <c r="A168" s="235">
        <v>37</v>
      </c>
      <c r="B168" s="236" t="s">
        <v>257</v>
      </c>
      <c r="C168" s="255" t="s">
        <v>258</v>
      </c>
      <c r="D168" s="237" t="s">
        <v>115</v>
      </c>
      <c r="E168" s="238">
        <v>477.2</v>
      </c>
      <c r="F168" s="239"/>
      <c r="G168" s="240">
        <f>ROUND(E168*F168,2)</f>
        <v>0</v>
      </c>
      <c r="H168" s="239"/>
      <c r="I168" s="240">
        <f>ROUND(E168*H168,2)</f>
        <v>0</v>
      </c>
      <c r="J168" s="239"/>
      <c r="K168" s="240">
        <f>ROUND(E168*J168,2)</f>
        <v>0</v>
      </c>
      <c r="L168" s="240">
        <v>21</v>
      </c>
      <c r="M168" s="240">
        <f>G168*(1+L168/100)</f>
        <v>0</v>
      </c>
      <c r="N168" s="240">
        <v>0.16847999999999999</v>
      </c>
      <c r="O168" s="240">
        <f>ROUND(E168*N168,2)</f>
        <v>80.400000000000006</v>
      </c>
      <c r="P168" s="240">
        <v>0</v>
      </c>
      <c r="Q168" s="240">
        <f>ROUND(E168*P168,2)</f>
        <v>0</v>
      </c>
      <c r="R168" s="240" t="s">
        <v>116</v>
      </c>
      <c r="S168" s="240" t="s">
        <v>117</v>
      </c>
      <c r="T168" s="241" t="s">
        <v>117</v>
      </c>
      <c r="U168" s="225">
        <v>0.38800000000000001</v>
      </c>
      <c r="V168" s="225">
        <f>ROUND(E168*U168,2)</f>
        <v>185.15</v>
      </c>
      <c r="W168" s="225"/>
      <c r="X168" s="225" t="s">
        <v>118</v>
      </c>
      <c r="Y168" s="215"/>
      <c r="Z168" s="215"/>
      <c r="AA168" s="215"/>
      <c r="AB168" s="215"/>
      <c r="AC168" s="215"/>
      <c r="AD168" s="215"/>
      <c r="AE168" s="215"/>
      <c r="AF168" s="215"/>
      <c r="AG168" s="215" t="s">
        <v>119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ht="22.5" outlineLevel="1">
      <c r="A169" s="223"/>
      <c r="B169" s="224"/>
      <c r="C169" s="256" t="s">
        <v>259</v>
      </c>
      <c r="D169" s="242"/>
      <c r="E169" s="242"/>
      <c r="F169" s="242"/>
      <c r="G169" s="242"/>
      <c r="H169" s="225"/>
      <c r="I169" s="225"/>
      <c r="J169" s="225"/>
      <c r="K169" s="225"/>
      <c r="L169" s="225"/>
      <c r="M169" s="225"/>
      <c r="N169" s="225"/>
      <c r="O169" s="225"/>
      <c r="P169" s="225"/>
      <c r="Q169" s="225"/>
      <c r="R169" s="225"/>
      <c r="S169" s="225"/>
      <c r="T169" s="225"/>
      <c r="U169" s="225"/>
      <c r="V169" s="225"/>
      <c r="W169" s="225"/>
      <c r="X169" s="225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121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43" t="str">
        <f>C169</f>
        <v>komunikací pro pěší do velikosti dlaždic 0,25 m2 s provedením lože do tl. 30 mm, s vyplněním spár a se smetením přebytečného materiálu na vzdálenost do 3 m</v>
      </c>
      <c r="BB169" s="215"/>
      <c r="BC169" s="215"/>
      <c r="BD169" s="215"/>
      <c r="BE169" s="215"/>
      <c r="BF169" s="215"/>
      <c r="BG169" s="215"/>
      <c r="BH169" s="215"/>
    </row>
    <row r="170" spans="1:60" ht="22.5" outlineLevel="1">
      <c r="A170" s="223"/>
      <c r="B170" s="224"/>
      <c r="C170" s="257" t="s">
        <v>260</v>
      </c>
      <c r="D170" s="226"/>
      <c r="E170" s="227">
        <v>13</v>
      </c>
      <c r="F170" s="225"/>
      <c r="G170" s="225"/>
      <c r="H170" s="225"/>
      <c r="I170" s="225"/>
      <c r="J170" s="225"/>
      <c r="K170" s="225"/>
      <c r="L170" s="225"/>
      <c r="M170" s="225"/>
      <c r="N170" s="225"/>
      <c r="O170" s="225"/>
      <c r="P170" s="225"/>
      <c r="Q170" s="225"/>
      <c r="R170" s="225"/>
      <c r="S170" s="225"/>
      <c r="T170" s="225"/>
      <c r="U170" s="225"/>
      <c r="V170" s="225"/>
      <c r="W170" s="225"/>
      <c r="X170" s="225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123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>
      <c r="A171" s="223"/>
      <c r="B171" s="224"/>
      <c r="C171" s="257" t="s">
        <v>261</v>
      </c>
      <c r="D171" s="226"/>
      <c r="E171" s="227">
        <v>5.2</v>
      </c>
      <c r="F171" s="225"/>
      <c r="G171" s="225"/>
      <c r="H171" s="225"/>
      <c r="I171" s="225"/>
      <c r="J171" s="225"/>
      <c r="K171" s="225"/>
      <c r="L171" s="225"/>
      <c r="M171" s="225"/>
      <c r="N171" s="225"/>
      <c r="O171" s="225"/>
      <c r="P171" s="225"/>
      <c r="Q171" s="225"/>
      <c r="R171" s="225"/>
      <c r="S171" s="225"/>
      <c r="T171" s="225"/>
      <c r="U171" s="225"/>
      <c r="V171" s="225"/>
      <c r="W171" s="225"/>
      <c r="X171" s="225"/>
      <c r="Y171" s="215"/>
      <c r="Z171" s="215"/>
      <c r="AA171" s="215"/>
      <c r="AB171" s="215"/>
      <c r="AC171" s="215"/>
      <c r="AD171" s="215"/>
      <c r="AE171" s="215"/>
      <c r="AF171" s="215"/>
      <c r="AG171" s="215" t="s">
        <v>123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>
      <c r="A172" s="223"/>
      <c r="B172" s="224"/>
      <c r="C172" s="257" t="s">
        <v>262</v>
      </c>
      <c r="D172" s="226"/>
      <c r="E172" s="227">
        <v>3</v>
      </c>
      <c r="F172" s="225"/>
      <c r="G172" s="225"/>
      <c r="H172" s="225"/>
      <c r="I172" s="225"/>
      <c r="J172" s="225"/>
      <c r="K172" s="225"/>
      <c r="L172" s="225"/>
      <c r="M172" s="225"/>
      <c r="N172" s="225"/>
      <c r="O172" s="225"/>
      <c r="P172" s="225"/>
      <c r="Q172" s="225"/>
      <c r="R172" s="225"/>
      <c r="S172" s="225"/>
      <c r="T172" s="225"/>
      <c r="U172" s="225"/>
      <c r="V172" s="225"/>
      <c r="W172" s="225"/>
      <c r="X172" s="225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123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>
      <c r="A173" s="223"/>
      <c r="B173" s="224"/>
      <c r="C173" s="257" t="s">
        <v>263</v>
      </c>
      <c r="D173" s="226"/>
      <c r="E173" s="227">
        <v>456</v>
      </c>
      <c r="F173" s="225"/>
      <c r="G173" s="225"/>
      <c r="H173" s="225"/>
      <c r="I173" s="225"/>
      <c r="J173" s="225"/>
      <c r="K173" s="225"/>
      <c r="L173" s="225"/>
      <c r="M173" s="225"/>
      <c r="N173" s="225"/>
      <c r="O173" s="225"/>
      <c r="P173" s="225"/>
      <c r="Q173" s="225"/>
      <c r="R173" s="225"/>
      <c r="S173" s="225"/>
      <c r="T173" s="225"/>
      <c r="U173" s="225"/>
      <c r="V173" s="225"/>
      <c r="W173" s="225"/>
      <c r="X173" s="225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123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>
      <c r="A174" s="223"/>
      <c r="B174" s="224"/>
      <c r="C174" s="257" t="s">
        <v>125</v>
      </c>
      <c r="D174" s="226"/>
      <c r="E174" s="227"/>
      <c r="F174" s="225"/>
      <c r="G174" s="225"/>
      <c r="H174" s="225"/>
      <c r="I174" s="225"/>
      <c r="J174" s="225"/>
      <c r="K174" s="225"/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123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>
      <c r="A175" s="235">
        <v>38</v>
      </c>
      <c r="B175" s="236" t="s">
        <v>264</v>
      </c>
      <c r="C175" s="255" t="s">
        <v>265</v>
      </c>
      <c r="D175" s="237" t="s">
        <v>266</v>
      </c>
      <c r="E175" s="238">
        <v>423.3</v>
      </c>
      <c r="F175" s="239"/>
      <c r="G175" s="240">
        <f>ROUND(E175*F175,2)</f>
        <v>0</v>
      </c>
      <c r="H175" s="239"/>
      <c r="I175" s="240">
        <f>ROUND(E175*H175,2)</f>
        <v>0</v>
      </c>
      <c r="J175" s="239"/>
      <c r="K175" s="240">
        <f>ROUND(E175*J175,2)</f>
        <v>0</v>
      </c>
      <c r="L175" s="240">
        <v>21</v>
      </c>
      <c r="M175" s="240">
        <f>G175*(1+L175/100)</f>
        <v>0</v>
      </c>
      <c r="N175" s="240">
        <v>1</v>
      </c>
      <c r="O175" s="240">
        <f>ROUND(E175*N175,2)</f>
        <v>423.3</v>
      </c>
      <c r="P175" s="240">
        <v>0</v>
      </c>
      <c r="Q175" s="240">
        <f>ROUND(E175*P175,2)</f>
        <v>0</v>
      </c>
      <c r="R175" s="240" t="s">
        <v>267</v>
      </c>
      <c r="S175" s="240" t="s">
        <v>117</v>
      </c>
      <c r="T175" s="241" t="s">
        <v>117</v>
      </c>
      <c r="U175" s="225">
        <v>0</v>
      </c>
      <c r="V175" s="225">
        <f>ROUND(E175*U175,2)</f>
        <v>0</v>
      </c>
      <c r="W175" s="225"/>
      <c r="X175" s="225" t="s">
        <v>268</v>
      </c>
      <c r="Y175" s="215"/>
      <c r="Z175" s="215"/>
      <c r="AA175" s="215"/>
      <c r="AB175" s="215"/>
      <c r="AC175" s="215"/>
      <c r="AD175" s="215"/>
      <c r="AE175" s="215"/>
      <c r="AF175" s="215"/>
      <c r="AG175" s="215" t="s">
        <v>269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>
      <c r="A176" s="223"/>
      <c r="B176" s="224"/>
      <c r="C176" s="257" t="s">
        <v>270</v>
      </c>
      <c r="D176" s="226"/>
      <c r="E176" s="227">
        <v>423.3</v>
      </c>
      <c r="F176" s="225"/>
      <c r="G176" s="225"/>
      <c r="H176" s="225"/>
      <c r="I176" s="225"/>
      <c r="J176" s="225"/>
      <c r="K176" s="225"/>
      <c r="L176" s="225"/>
      <c r="M176" s="225"/>
      <c r="N176" s="225"/>
      <c r="O176" s="225"/>
      <c r="P176" s="225"/>
      <c r="Q176" s="225"/>
      <c r="R176" s="225"/>
      <c r="S176" s="225"/>
      <c r="T176" s="225"/>
      <c r="U176" s="225"/>
      <c r="V176" s="225"/>
      <c r="W176" s="225"/>
      <c r="X176" s="225"/>
      <c r="Y176" s="215"/>
      <c r="Z176" s="215"/>
      <c r="AA176" s="215"/>
      <c r="AB176" s="215"/>
      <c r="AC176" s="215"/>
      <c r="AD176" s="215"/>
      <c r="AE176" s="215"/>
      <c r="AF176" s="215"/>
      <c r="AG176" s="215" t="s">
        <v>123</v>
      </c>
      <c r="AH176" s="215">
        <v>5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>
      <c r="A177" s="223"/>
      <c r="B177" s="224"/>
      <c r="C177" s="257" t="s">
        <v>271</v>
      </c>
      <c r="D177" s="226"/>
      <c r="E177" s="227"/>
      <c r="F177" s="225"/>
      <c r="G177" s="225"/>
      <c r="H177" s="225"/>
      <c r="I177" s="225"/>
      <c r="J177" s="225"/>
      <c r="K177" s="225"/>
      <c r="L177" s="225"/>
      <c r="M177" s="225"/>
      <c r="N177" s="225"/>
      <c r="O177" s="225"/>
      <c r="P177" s="225"/>
      <c r="Q177" s="225"/>
      <c r="R177" s="225"/>
      <c r="S177" s="225"/>
      <c r="T177" s="225"/>
      <c r="U177" s="225"/>
      <c r="V177" s="225"/>
      <c r="W177" s="225"/>
      <c r="X177" s="225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123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>
      <c r="A178" s="223"/>
      <c r="B178" s="224"/>
      <c r="C178" s="257" t="s">
        <v>272</v>
      </c>
      <c r="D178" s="226"/>
      <c r="E178" s="227"/>
      <c r="F178" s="225"/>
      <c r="G178" s="225"/>
      <c r="H178" s="225"/>
      <c r="I178" s="225"/>
      <c r="J178" s="225"/>
      <c r="K178" s="225"/>
      <c r="L178" s="225"/>
      <c r="M178" s="225"/>
      <c r="N178" s="225"/>
      <c r="O178" s="225"/>
      <c r="P178" s="225"/>
      <c r="Q178" s="225"/>
      <c r="R178" s="225"/>
      <c r="S178" s="225"/>
      <c r="T178" s="225"/>
      <c r="U178" s="225"/>
      <c r="V178" s="225"/>
      <c r="W178" s="225"/>
      <c r="X178" s="225"/>
      <c r="Y178" s="215"/>
      <c r="Z178" s="215"/>
      <c r="AA178" s="215"/>
      <c r="AB178" s="215"/>
      <c r="AC178" s="215"/>
      <c r="AD178" s="215"/>
      <c r="AE178" s="215"/>
      <c r="AF178" s="215"/>
      <c r="AG178" s="215" t="s">
        <v>123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>
      <c r="A179" s="235">
        <v>39</v>
      </c>
      <c r="B179" s="236" t="s">
        <v>273</v>
      </c>
      <c r="C179" s="255" t="s">
        <v>274</v>
      </c>
      <c r="D179" s="237" t="s">
        <v>115</v>
      </c>
      <c r="E179" s="238">
        <v>479.40249999999997</v>
      </c>
      <c r="F179" s="239"/>
      <c r="G179" s="240">
        <f>ROUND(E179*F179,2)</f>
        <v>0</v>
      </c>
      <c r="H179" s="239"/>
      <c r="I179" s="240">
        <f>ROUND(E179*H179,2)</f>
        <v>0</v>
      </c>
      <c r="J179" s="239"/>
      <c r="K179" s="240">
        <f>ROUND(E179*J179,2)</f>
        <v>0</v>
      </c>
      <c r="L179" s="240">
        <v>21</v>
      </c>
      <c r="M179" s="240">
        <f>G179*(1+L179/100)</f>
        <v>0</v>
      </c>
      <c r="N179" s="240">
        <v>0.13500000000000001</v>
      </c>
      <c r="O179" s="240">
        <f>ROUND(E179*N179,2)</f>
        <v>64.72</v>
      </c>
      <c r="P179" s="240">
        <v>0</v>
      </c>
      <c r="Q179" s="240">
        <f>ROUND(E179*P179,2)</f>
        <v>0</v>
      </c>
      <c r="R179" s="240" t="s">
        <v>267</v>
      </c>
      <c r="S179" s="240" t="s">
        <v>117</v>
      </c>
      <c r="T179" s="241" t="s">
        <v>117</v>
      </c>
      <c r="U179" s="225">
        <v>0</v>
      </c>
      <c r="V179" s="225">
        <f>ROUND(E179*U179,2)</f>
        <v>0</v>
      </c>
      <c r="W179" s="225"/>
      <c r="X179" s="225" t="s">
        <v>268</v>
      </c>
      <c r="Y179" s="215"/>
      <c r="Z179" s="215"/>
      <c r="AA179" s="215"/>
      <c r="AB179" s="215"/>
      <c r="AC179" s="215"/>
      <c r="AD179" s="215"/>
      <c r="AE179" s="215"/>
      <c r="AF179" s="215"/>
      <c r="AG179" s="215" t="s">
        <v>269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>
      <c r="A180" s="223"/>
      <c r="B180" s="224"/>
      <c r="C180" s="257" t="s">
        <v>275</v>
      </c>
      <c r="D180" s="226"/>
      <c r="E180" s="227">
        <v>12.494999999999999</v>
      </c>
      <c r="F180" s="225"/>
      <c r="G180" s="225"/>
      <c r="H180" s="225"/>
      <c r="I180" s="225"/>
      <c r="J180" s="225"/>
      <c r="K180" s="225"/>
      <c r="L180" s="225"/>
      <c r="M180" s="225"/>
      <c r="N180" s="225"/>
      <c r="O180" s="225"/>
      <c r="P180" s="225"/>
      <c r="Q180" s="225"/>
      <c r="R180" s="225"/>
      <c r="S180" s="225"/>
      <c r="T180" s="225"/>
      <c r="U180" s="225"/>
      <c r="V180" s="225"/>
      <c r="W180" s="225"/>
      <c r="X180" s="225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123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>
      <c r="A181" s="223"/>
      <c r="B181" s="224"/>
      <c r="C181" s="257" t="s">
        <v>276</v>
      </c>
      <c r="D181" s="226"/>
      <c r="E181" s="227">
        <v>2.1675</v>
      </c>
      <c r="F181" s="225"/>
      <c r="G181" s="225"/>
      <c r="H181" s="225"/>
      <c r="I181" s="225"/>
      <c r="J181" s="225"/>
      <c r="K181" s="225"/>
      <c r="L181" s="225"/>
      <c r="M181" s="225"/>
      <c r="N181" s="225"/>
      <c r="O181" s="225"/>
      <c r="P181" s="225"/>
      <c r="Q181" s="225"/>
      <c r="R181" s="225"/>
      <c r="S181" s="225"/>
      <c r="T181" s="225"/>
      <c r="U181" s="225"/>
      <c r="V181" s="225"/>
      <c r="W181" s="225"/>
      <c r="X181" s="225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123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>
      <c r="A182" s="223"/>
      <c r="B182" s="224"/>
      <c r="C182" s="257" t="s">
        <v>277</v>
      </c>
      <c r="D182" s="226"/>
      <c r="E182" s="227">
        <v>445.74</v>
      </c>
      <c r="F182" s="225"/>
      <c r="G182" s="225"/>
      <c r="H182" s="225"/>
      <c r="I182" s="225"/>
      <c r="J182" s="225"/>
      <c r="K182" s="225"/>
      <c r="L182" s="225"/>
      <c r="M182" s="225"/>
      <c r="N182" s="225"/>
      <c r="O182" s="225"/>
      <c r="P182" s="225"/>
      <c r="Q182" s="225"/>
      <c r="R182" s="225"/>
      <c r="S182" s="225"/>
      <c r="T182" s="225"/>
      <c r="U182" s="225"/>
      <c r="V182" s="225"/>
      <c r="W182" s="225"/>
      <c r="X182" s="225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123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>
      <c r="A183" s="223"/>
      <c r="B183" s="224"/>
      <c r="C183" s="257" t="s">
        <v>278</v>
      </c>
      <c r="D183" s="226"/>
      <c r="E183" s="227">
        <v>19</v>
      </c>
      <c r="F183" s="225"/>
      <c r="G183" s="225"/>
      <c r="H183" s="225"/>
      <c r="I183" s="225"/>
      <c r="J183" s="225"/>
      <c r="K183" s="225"/>
      <c r="L183" s="225"/>
      <c r="M183" s="225"/>
      <c r="N183" s="225"/>
      <c r="O183" s="225"/>
      <c r="P183" s="225"/>
      <c r="Q183" s="225"/>
      <c r="R183" s="225"/>
      <c r="S183" s="225"/>
      <c r="T183" s="225"/>
      <c r="U183" s="225"/>
      <c r="V183" s="225"/>
      <c r="W183" s="225"/>
      <c r="X183" s="225"/>
      <c r="Y183" s="215"/>
      <c r="Z183" s="215"/>
      <c r="AA183" s="215"/>
      <c r="AB183" s="215"/>
      <c r="AC183" s="215"/>
      <c r="AD183" s="215"/>
      <c r="AE183" s="215"/>
      <c r="AF183" s="215"/>
      <c r="AG183" s="215" t="s">
        <v>123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>
      <c r="A184" s="223"/>
      <c r="B184" s="224"/>
      <c r="C184" s="257" t="s">
        <v>125</v>
      </c>
      <c r="D184" s="226"/>
      <c r="E184" s="227"/>
      <c r="F184" s="225"/>
      <c r="G184" s="225"/>
      <c r="H184" s="225"/>
      <c r="I184" s="225"/>
      <c r="J184" s="225"/>
      <c r="K184" s="225"/>
      <c r="L184" s="225"/>
      <c r="M184" s="225"/>
      <c r="N184" s="225"/>
      <c r="O184" s="225"/>
      <c r="P184" s="225"/>
      <c r="Q184" s="225"/>
      <c r="R184" s="225"/>
      <c r="S184" s="225"/>
      <c r="T184" s="225"/>
      <c r="U184" s="225"/>
      <c r="V184" s="225"/>
      <c r="W184" s="225"/>
      <c r="X184" s="225"/>
      <c r="Y184" s="215"/>
      <c r="Z184" s="215"/>
      <c r="AA184" s="215"/>
      <c r="AB184" s="215"/>
      <c r="AC184" s="215"/>
      <c r="AD184" s="215"/>
      <c r="AE184" s="215"/>
      <c r="AF184" s="215"/>
      <c r="AG184" s="215" t="s">
        <v>123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>
      <c r="A185" s="235">
        <v>40</v>
      </c>
      <c r="B185" s="236" t="s">
        <v>279</v>
      </c>
      <c r="C185" s="255" t="s">
        <v>280</v>
      </c>
      <c r="D185" s="237" t="s">
        <v>115</v>
      </c>
      <c r="E185" s="238">
        <v>5.3040000000000003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40">
        <v>0.126</v>
      </c>
      <c r="O185" s="240">
        <f>ROUND(E185*N185,2)</f>
        <v>0.67</v>
      </c>
      <c r="P185" s="240">
        <v>0</v>
      </c>
      <c r="Q185" s="240">
        <f>ROUND(E185*P185,2)</f>
        <v>0</v>
      </c>
      <c r="R185" s="240"/>
      <c r="S185" s="240" t="s">
        <v>281</v>
      </c>
      <c r="T185" s="241" t="s">
        <v>282</v>
      </c>
      <c r="U185" s="225">
        <v>0</v>
      </c>
      <c r="V185" s="225">
        <f>ROUND(E185*U185,2)</f>
        <v>0</v>
      </c>
      <c r="W185" s="225"/>
      <c r="X185" s="225" t="s">
        <v>268</v>
      </c>
      <c r="Y185" s="215"/>
      <c r="Z185" s="215"/>
      <c r="AA185" s="215"/>
      <c r="AB185" s="215"/>
      <c r="AC185" s="215"/>
      <c r="AD185" s="215"/>
      <c r="AE185" s="215"/>
      <c r="AF185" s="215"/>
      <c r="AG185" s="215" t="s">
        <v>269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>
      <c r="A186" s="223"/>
      <c r="B186" s="224"/>
      <c r="C186" s="257" t="s">
        <v>283</v>
      </c>
      <c r="D186" s="226"/>
      <c r="E186" s="227"/>
      <c r="F186" s="225"/>
      <c r="G186" s="225"/>
      <c r="H186" s="225"/>
      <c r="I186" s="225"/>
      <c r="J186" s="225"/>
      <c r="K186" s="225"/>
      <c r="L186" s="225"/>
      <c r="M186" s="225"/>
      <c r="N186" s="225"/>
      <c r="O186" s="225"/>
      <c r="P186" s="225"/>
      <c r="Q186" s="225"/>
      <c r="R186" s="225"/>
      <c r="S186" s="225"/>
      <c r="T186" s="225"/>
      <c r="U186" s="225"/>
      <c r="V186" s="225"/>
      <c r="W186" s="225"/>
      <c r="X186" s="225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123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>
      <c r="A187" s="223"/>
      <c r="B187" s="224"/>
      <c r="C187" s="257" t="s">
        <v>284</v>
      </c>
      <c r="D187" s="226"/>
      <c r="E187" s="227">
        <v>5.3040000000000003</v>
      </c>
      <c r="F187" s="225"/>
      <c r="G187" s="225"/>
      <c r="H187" s="225"/>
      <c r="I187" s="225"/>
      <c r="J187" s="225"/>
      <c r="K187" s="225"/>
      <c r="L187" s="225"/>
      <c r="M187" s="225"/>
      <c r="N187" s="225"/>
      <c r="O187" s="225"/>
      <c r="P187" s="225"/>
      <c r="Q187" s="225"/>
      <c r="R187" s="225"/>
      <c r="S187" s="225"/>
      <c r="T187" s="225"/>
      <c r="U187" s="225"/>
      <c r="V187" s="225"/>
      <c r="W187" s="225"/>
      <c r="X187" s="225"/>
      <c r="Y187" s="215"/>
      <c r="Z187" s="215"/>
      <c r="AA187" s="215"/>
      <c r="AB187" s="215"/>
      <c r="AC187" s="215"/>
      <c r="AD187" s="215"/>
      <c r="AE187" s="215"/>
      <c r="AF187" s="215"/>
      <c r="AG187" s="215" t="s">
        <v>123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>
      <c r="A188" s="223"/>
      <c r="B188" s="224"/>
      <c r="C188" s="257" t="s">
        <v>285</v>
      </c>
      <c r="D188" s="226"/>
      <c r="E188" s="227"/>
      <c r="F188" s="225"/>
      <c r="G188" s="225"/>
      <c r="H188" s="225"/>
      <c r="I188" s="225"/>
      <c r="J188" s="225"/>
      <c r="K188" s="225"/>
      <c r="L188" s="225"/>
      <c r="M188" s="225"/>
      <c r="N188" s="225"/>
      <c r="O188" s="225"/>
      <c r="P188" s="225"/>
      <c r="Q188" s="225"/>
      <c r="R188" s="225"/>
      <c r="S188" s="225"/>
      <c r="T188" s="225"/>
      <c r="U188" s="225"/>
      <c r="V188" s="225"/>
      <c r="W188" s="225"/>
      <c r="X188" s="225"/>
      <c r="Y188" s="215"/>
      <c r="Z188" s="215"/>
      <c r="AA188" s="215"/>
      <c r="AB188" s="215"/>
      <c r="AC188" s="215"/>
      <c r="AD188" s="215"/>
      <c r="AE188" s="215"/>
      <c r="AF188" s="215"/>
      <c r="AG188" s="215" t="s">
        <v>123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>
      <c r="A189" s="229" t="s">
        <v>111</v>
      </c>
      <c r="B189" s="230" t="s">
        <v>64</v>
      </c>
      <c r="C189" s="254" t="s">
        <v>65</v>
      </c>
      <c r="D189" s="231"/>
      <c r="E189" s="232"/>
      <c r="F189" s="233"/>
      <c r="G189" s="233">
        <f>SUMIF(AG190:AG196,"&lt;&gt;NOR",G190:G196)</f>
        <v>0</v>
      </c>
      <c r="H189" s="233"/>
      <c r="I189" s="233">
        <f>SUM(I190:I196)</f>
        <v>0</v>
      </c>
      <c r="J189" s="233"/>
      <c r="K189" s="233">
        <f>SUM(K190:K196)</f>
        <v>0</v>
      </c>
      <c r="L189" s="233"/>
      <c r="M189" s="233">
        <f>SUM(M190:M196)</f>
        <v>0</v>
      </c>
      <c r="N189" s="233"/>
      <c r="O189" s="233">
        <f>SUM(O190:O196)</f>
        <v>0.87</v>
      </c>
      <c r="P189" s="233"/>
      <c r="Q189" s="233">
        <f>SUM(Q190:Q196)</f>
        <v>0</v>
      </c>
      <c r="R189" s="233"/>
      <c r="S189" s="233"/>
      <c r="T189" s="234"/>
      <c r="U189" s="228"/>
      <c r="V189" s="228">
        <f>SUM(V190:V196)</f>
        <v>16.71</v>
      </c>
      <c r="W189" s="228"/>
      <c r="X189" s="228"/>
      <c r="AG189" t="s">
        <v>112</v>
      </c>
    </row>
    <row r="190" spans="1:60" outlineLevel="1">
      <c r="A190" s="235">
        <v>41</v>
      </c>
      <c r="B190" s="236" t="s">
        <v>286</v>
      </c>
      <c r="C190" s="255" t="s">
        <v>287</v>
      </c>
      <c r="D190" s="237" t="s">
        <v>115</v>
      </c>
      <c r="E190" s="238">
        <v>6.2</v>
      </c>
      <c r="F190" s="239"/>
      <c r="G190" s="240">
        <f>ROUND(E190*F190,2)</f>
        <v>0</v>
      </c>
      <c r="H190" s="239"/>
      <c r="I190" s="240">
        <f>ROUND(E190*H190,2)</f>
        <v>0</v>
      </c>
      <c r="J190" s="239"/>
      <c r="K190" s="240">
        <f>ROUND(E190*J190,2)</f>
        <v>0</v>
      </c>
      <c r="L190" s="240">
        <v>21</v>
      </c>
      <c r="M190" s="240">
        <f>G190*(1+L190/100)</f>
        <v>0</v>
      </c>
      <c r="N190" s="240">
        <v>7.2000000000000005E-4</v>
      </c>
      <c r="O190" s="240">
        <f>ROUND(E190*N190,2)</f>
        <v>0</v>
      </c>
      <c r="P190" s="240">
        <v>0</v>
      </c>
      <c r="Q190" s="240">
        <f>ROUND(E190*P190,2)</f>
        <v>0</v>
      </c>
      <c r="R190" s="240" t="s">
        <v>288</v>
      </c>
      <c r="S190" s="240" t="s">
        <v>117</v>
      </c>
      <c r="T190" s="241" t="s">
        <v>117</v>
      </c>
      <c r="U190" s="225">
        <v>0.21</v>
      </c>
      <c r="V190" s="225">
        <f>ROUND(E190*U190,2)</f>
        <v>1.3</v>
      </c>
      <c r="W190" s="225"/>
      <c r="X190" s="225" t="s">
        <v>118</v>
      </c>
      <c r="Y190" s="215"/>
      <c r="Z190" s="215"/>
      <c r="AA190" s="215"/>
      <c r="AB190" s="215"/>
      <c r="AC190" s="215"/>
      <c r="AD190" s="215"/>
      <c r="AE190" s="215"/>
      <c r="AF190" s="215"/>
      <c r="AG190" s="215" t="s">
        <v>119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>
      <c r="A191" s="223"/>
      <c r="B191" s="224"/>
      <c r="C191" s="259" t="s">
        <v>289</v>
      </c>
      <c r="D191" s="245"/>
      <c r="E191" s="245"/>
      <c r="F191" s="245"/>
      <c r="G191" s="245"/>
      <c r="H191" s="225"/>
      <c r="I191" s="225"/>
      <c r="J191" s="225"/>
      <c r="K191" s="225"/>
      <c r="L191" s="225"/>
      <c r="M191" s="225"/>
      <c r="N191" s="225"/>
      <c r="O191" s="225"/>
      <c r="P191" s="225"/>
      <c r="Q191" s="225"/>
      <c r="R191" s="225"/>
      <c r="S191" s="225"/>
      <c r="T191" s="225"/>
      <c r="U191" s="225"/>
      <c r="V191" s="225"/>
      <c r="W191" s="225"/>
      <c r="X191" s="225"/>
      <c r="Y191" s="215"/>
      <c r="Z191" s="215"/>
      <c r="AA191" s="215"/>
      <c r="AB191" s="215"/>
      <c r="AC191" s="215"/>
      <c r="AD191" s="215"/>
      <c r="AE191" s="215"/>
      <c r="AF191" s="215"/>
      <c r="AG191" s="215" t="s">
        <v>156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>
      <c r="A192" s="223"/>
      <c r="B192" s="224"/>
      <c r="C192" s="257" t="s">
        <v>290</v>
      </c>
      <c r="D192" s="226"/>
      <c r="E192" s="227">
        <v>6.2</v>
      </c>
      <c r="F192" s="225"/>
      <c r="G192" s="225"/>
      <c r="H192" s="225"/>
      <c r="I192" s="225"/>
      <c r="J192" s="225"/>
      <c r="K192" s="225"/>
      <c r="L192" s="225"/>
      <c r="M192" s="225"/>
      <c r="N192" s="225"/>
      <c r="O192" s="225"/>
      <c r="P192" s="225"/>
      <c r="Q192" s="225"/>
      <c r="R192" s="225"/>
      <c r="S192" s="225"/>
      <c r="T192" s="225"/>
      <c r="U192" s="225"/>
      <c r="V192" s="225"/>
      <c r="W192" s="225"/>
      <c r="X192" s="225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123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ht="22.5" outlineLevel="1">
      <c r="A193" s="235">
        <v>42</v>
      </c>
      <c r="B193" s="236" t="s">
        <v>291</v>
      </c>
      <c r="C193" s="255" t="s">
        <v>292</v>
      </c>
      <c r="D193" s="237" t="s">
        <v>115</v>
      </c>
      <c r="E193" s="238">
        <v>6.2</v>
      </c>
      <c r="F193" s="239"/>
      <c r="G193" s="240">
        <f>ROUND(E193*F193,2)</f>
        <v>0</v>
      </c>
      <c r="H193" s="239"/>
      <c r="I193" s="240">
        <f>ROUND(E193*H193,2)</f>
        <v>0</v>
      </c>
      <c r="J193" s="239"/>
      <c r="K193" s="240">
        <f>ROUND(E193*J193,2)</f>
        <v>0</v>
      </c>
      <c r="L193" s="240">
        <v>21</v>
      </c>
      <c r="M193" s="240">
        <f>G193*(1+L193/100)</f>
        <v>0</v>
      </c>
      <c r="N193" s="240">
        <v>2.6249999999999999E-2</v>
      </c>
      <c r="O193" s="240">
        <f>ROUND(E193*N193,2)</f>
        <v>0.16</v>
      </c>
      <c r="P193" s="240">
        <v>0</v>
      </c>
      <c r="Q193" s="240">
        <f>ROUND(E193*P193,2)</f>
        <v>0</v>
      </c>
      <c r="R193" s="240" t="s">
        <v>293</v>
      </c>
      <c r="S193" s="240" t="s">
        <v>117</v>
      </c>
      <c r="T193" s="241" t="s">
        <v>117</v>
      </c>
      <c r="U193" s="225">
        <v>0.57984000000000002</v>
      </c>
      <c r="V193" s="225">
        <f>ROUND(E193*U193,2)</f>
        <v>3.6</v>
      </c>
      <c r="W193" s="225"/>
      <c r="X193" s="225" t="s">
        <v>118</v>
      </c>
      <c r="Y193" s="215"/>
      <c r="Z193" s="215"/>
      <c r="AA193" s="215"/>
      <c r="AB193" s="215"/>
      <c r="AC193" s="215"/>
      <c r="AD193" s="215"/>
      <c r="AE193" s="215"/>
      <c r="AF193" s="215"/>
      <c r="AG193" s="215" t="s">
        <v>119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>
      <c r="A194" s="223"/>
      <c r="B194" s="224"/>
      <c r="C194" s="257" t="s">
        <v>290</v>
      </c>
      <c r="D194" s="226"/>
      <c r="E194" s="227">
        <v>6.2</v>
      </c>
      <c r="F194" s="225"/>
      <c r="G194" s="225"/>
      <c r="H194" s="225"/>
      <c r="I194" s="225"/>
      <c r="J194" s="225"/>
      <c r="K194" s="225"/>
      <c r="L194" s="225"/>
      <c r="M194" s="225"/>
      <c r="N194" s="225"/>
      <c r="O194" s="225"/>
      <c r="P194" s="225"/>
      <c r="Q194" s="225"/>
      <c r="R194" s="225"/>
      <c r="S194" s="225"/>
      <c r="T194" s="225"/>
      <c r="U194" s="225"/>
      <c r="V194" s="225"/>
      <c r="W194" s="225"/>
      <c r="X194" s="225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123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>
      <c r="A195" s="235">
        <v>43</v>
      </c>
      <c r="B195" s="236" t="s">
        <v>294</v>
      </c>
      <c r="C195" s="255" t="s">
        <v>295</v>
      </c>
      <c r="D195" s="237" t="s">
        <v>115</v>
      </c>
      <c r="E195" s="238">
        <v>13.5</v>
      </c>
      <c r="F195" s="239"/>
      <c r="G195" s="240">
        <f>ROUND(E195*F195,2)</f>
        <v>0</v>
      </c>
      <c r="H195" s="239"/>
      <c r="I195" s="240">
        <f>ROUND(E195*H195,2)</f>
        <v>0</v>
      </c>
      <c r="J195" s="239"/>
      <c r="K195" s="240">
        <f>ROUND(E195*J195,2)</f>
        <v>0</v>
      </c>
      <c r="L195" s="240">
        <v>21</v>
      </c>
      <c r="M195" s="240">
        <f>G195*(1+L195/100)</f>
        <v>0</v>
      </c>
      <c r="N195" s="240">
        <v>5.2650000000000002E-2</v>
      </c>
      <c r="O195" s="240">
        <f>ROUND(E195*N195,2)</f>
        <v>0.71</v>
      </c>
      <c r="P195" s="240">
        <v>0</v>
      </c>
      <c r="Q195" s="240">
        <f>ROUND(E195*P195,2)</f>
        <v>0</v>
      </c>
      <c r="R195" s="240" t="s">
        <v>288</v>
      </c>
      <c r="S195" s="240" t="s">
        <v>117</v>
      </c>
      <c r="T195" s="241" t="s">
        <v>117</v>
      </c>
      <c r="U195" s="225">
        <v>0.87472000000000005</v>
      </c>
      <c r="V195" s="225">
        <f>ROUND(E195*U195,2)</f>
        <v>11.81</v>
      </c>
      <c r="W195" s="225"/>
      <c r="X195" s="225" t="s">
        <v>118</v>
      </c>
      <c r="Y195" s="215"/>
      <c r="Z195" s="215"/>
      <c r="AA195" s="215"/>
      <c r="AB195" s="215"/>
      <c r="AC195" s="215"/>
      <c r="AD195" s="215"/>
      <c r="AE195" s="215"/>
      <c r="AF195" s="215"/>
      <c r="AG195" s="215" t="s">
        <v>119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>
      <c r="A196" s="223"/>
      <c r="B196" s="224"/>
      <c r="C196" s="257" t="s">
        <v>296</v>
      </c>
      <c r="D196" s="226"/>
      <c r="E196" s="227">
        <v>13.5</v>
      </c>
      <c r="F196" s="225"/>
      <c r="G196" s="225"/>
      <c r="H196" s="225"/>
      <c r="I196" s="225"/>
      <c r="J196" s="225"/>
      <c r="K196" s="225"/>
      <c r="L196" s="225"/>
      <c r="M196" s="225"/>
      <c r="N196" s="225"/>
      <c r="O196" s="225"/>
      <c r="P196" s="225"/>
      <c r="Q196" s="225"/>
      <c r="R196" s="225"/>
      <c r="S196" s="225"/>
      <c r="T196" s="225"/>
      <c r="U196" s="225"/>
      <c r="V196" s="225"/>
      <c r="W196" s="225"/>
      <c r="X196" s="225"/>
      <c r="Y196" s="215"/>
      <c r="Z196" s="215"/>
      <c r="AA196" s="215"/>
      <c r="AB196" s="215"/>
      <c r="AC196" s="215"/>
      <c r="AD196" s="215"/>
      <c r="AE196" s="215"/>
      <c r="AF196" s="215"/>
      <c r="AG196" s="215" t="s">
        <v>123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>
      <c r="A197" s="229" t="s">
        <v>111</v>
      </c>
      <c r="B197" s="230" t="s">
        <v>66</v>
      </c>
      <c r="C197" s="254" t="s">
        <v>67</v>
      </c>
      <c r="D197" s="231"/>
      <c r="E197" s="232"/>
      <c r="F197" s="233"/>
      <c r="G197" s="233">
        <f>SUMIF(AG198:AG200,"&lt;&gt;NOR",G198:G200)</f>
        <v>0</v>
      </c>
      <c r="H197" s="233"/>
      <c r="I197" s="233">
        <f>SUM(I198:I200)</f>
        <v>0</v>
      </c>
      <c r="J197" s="233"/>
      <c r="K197" s="233">
        <f>SUM(K198:K200)</f>
        <v>0</v>
      </c>
      <c r="L197" s="233"/>
      <c r="M197" s="233">
        <f>SUM(M198:M200)</f>
        <v>0</v>
      </c>
      <c r="N197" s="233"/>
      <c r="O197" s="233">
        <f>SUM(O198:O200)</f>
        <v>32</v>
      </c>
      <c r="P197" s="233"/>
      <c r="Q197" s="233">
        <f>SUM(Q198:Q200)</f>
        <v>0</v>
      </c>
      <c r="R197" s="233"/>
      <c r="S197" s="233"/>
      <c r="T197" s="234"/>
      <c r="U197" s="228"/>
      <c r="V197" s="228">
        <f>SUM(V198:V200)</f>
        <v>36.72</v>
      </c>
      <c r="W197" s="228"/>
      <c r="X197" s="228"/>
      <c r="AG197" t="s">
        <v>112</v>
      </c>
    </row>
    <row r="198" spans="1:60" ht="22.5" outlineLevel="1">
      <c r="A198" s="235">
        <v>44</v>
      </c>
      <c r="B198" s="236" t="s">
        <v>297</v>
      </c>
      <c r="C198" s="255" t="s">
        <v>298</v>
      </c>
      <c r="D198" s="237" t="s">
        <v>160</v>
      </c>
      <c r="E198" s="238">
        <v>20</v>
      </c>
      <c r="F198" s="239"/>
      <c r="G198" s="240">
        <f>ROUND(E198*F198,2)</f>
        <v>0</v>
      </c>
      <c r="H198" s="239"/>
      <c r="I198" s="240">
        <f>ROUND(E198*H198,2)</f>
        <v>0</v>
      </c>
      <c r="J198" s="239"/>
      <c r="K198" s="240">
        <f>ROUND(E198*J198,2)</f>
        <v>0</v>
      </c>
      <c r="L198" s="240">
        <v>21</v>
      </c>
      <c r="M198" s="240">
        <f>G198*(1+L198/100)</f>
        <v>0</v>
      </c>
      <c r="N198" s="240">
        <v>1.6</v>
      </c>
      <c r="O198" s="240">
        <f>ROUND(E198*N198,2)</f>
        <v>32</v>
      </c>
      <c r="P198" s="240">
        <v>0</v>
      </c>
      <c r="Q198" s="240">
        <f>ROUND(E198*P198,2)</f>
        <v>0</v>
      </c>
      <c r="R198" s="240" t="s">
        <v>288</v>
      </c>
      <c r="S198" s="240" t="s">
        <v>117</v>
      </c>
      <c r="T198" s="241" t="s">
        <v>117</v>
      </c>
      <c r="U198" s="225">
        <v>1.8360000000000001</v>
      </c>
      <c r="V198" s="225">
        <f>ROUND(E198*U198,2)</f>
        <v>36.72</v>
      </c>
      <c r="W198" s="225"/>
      <c r="X198" s="225" t="s">
        <v>118</v>
      </c>
      <c r="Y198" s="215"/>
      <c r="Z198" s="215"/>
      <c r="AA198" s="215"/>
      <c r="AB198" s="215"/>
      <c r="AC198" s="215"/>
      <c r="AD198" s="215"/>
      <c r="AE198" s="215"/>
      <c r="AF198" s="215"/>
      <c r="AG198" s="215" t="s">
        <v>119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>
      <c r="A199" s="223"/>
      <c r="B199" s="224"/>
      <c r="C199" s="256" t="s">
        <v>299</v>
      </c>
      <c r="D199" s="242"/>
      <c r="E199" s="242"/>
      <c r="F199" s="242"/>
      <c r="G199" s="242"/>
      <c r="H199" s="225"/>
      <c r="I199" s="225"/>
      <c r="J199" s="225"/>
      <c r="K199" s="225"/>
      <c r="L199" s="225"/>
      <c r="M199" s="225"/>
      <c r="N199" s="225"/>
      <c r="O199" s="225"/>
      <c r="P199" s="225"/>
      <c r="Q199" s="225"/>
      <c r="R199" s="225"/>
      <c r="S199" s="225"/>
      <c r="T199" s="225"/>
      <c r="U199" s="225"/>
      <c r="V199" s="225"/>
      <c r="W199" s="225"/>
      <c r="X199" s="225"/>
      <c r="Y199" s="215"/>
      <c r="Z199" s="215"/>
      <c r="AA199" s="215"/>
      <c r="AB199" s="215"/>
      <c r="AC199" s="215"/>
      <c r="AD199" s="215"/>
      <c r="AE199" s="215"/>
      <c r="AF199" s="215"/>
      <c r="AG199" s="215" t="s">
        <v>121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43" t="str">
        <f>C199</f>
        <v>pod mazaniny a dlažby, popř. na plochých střechách, vodorovný nebo ve spádu, s udusáním a urovnáním povrchu,</v>
      </c>
      <c r="BB199" s="215"/>
      <c r="BC199" s="215"/>
      <c r="BD199" s="215"/>
      <c r="BE199" s="215"/>
      <c r="BF199" s="215"/>
      <c r="BG199" s="215"/>
      <c r="BH199" s="215"/>
    </row>
    <row r="200" spans="1:60" outlineLevel="1">
      <c r="A200" s="223"/>
      <c r="B200" s="224"/>
      <c r="C200" s="257" t="s">
        <v>300</v>
      </c>
      <c r="D200" s="226"/>
      <c r="E200" s="227">
        <v>20</v>
      </c>
      <c r="F200" s="225"/>
      <c r="G200" s="225"/>
      <c r="H200" s="225"/>
      <c r="I200" s="225"/>
      <c r="J200" s="225"/>
      <c r="K200" s="225"/>
      <c r="L200" s="225"/>
      <c r="M200" s="225"/>
      <c r="N200" s="225"/>
      <c r="O200" s="225"/>
      <c r="P200" s="225"/>
      <c r="Q200" s="225"/>
      <c r="R200" s="225"/>
      <c r="S200" s="225"/>
      <c r="T200" s="225"/>
      <c r="U200" s="225"/>
      <c r="V200" s="225"/>
      <c r="W200" s="225"/>
      <c r="X200" s="225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123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>
      <c r="A201" s="229" t="s">
        <v>111</v>
      </c>
      <c r="B201" s="230" t="s">
        <v>68</v>
      </c>
      <c r="C201" s="254" t="s">
        <v>69</v>
      </c>
      <c r="D201" s="231"/>
      <c r="E201" s="232"/>
      <c r="F201" s="233"/>
      <c r="G201" s="233">
        <f>SUMIF(AG202:AG219,"&lt;&gt;NOR",G202:G219)</f>
        <v>0</v>
      </c>
      <c r="H201" s="233"/>
      <c r="I201" s="233">
        <f>SUM(I202:I219)</f>
        <v>0</v>
      </c>
      <c r="J201" s="233"/>
      <c r="K201" s="233">
        <f>SUM(K202:K219)</f>
        <v>0</v>
      </c>
      <c r="L201" s="233"/>
      <c r="M201" s="233">
        <f>SUM(M202:M219)</f>
        <v>0</v>
      </c>
      <c r="N201" s="233"/>
      <c r="O201" s="233">
        <f>SUM(O202:O219)</f>
        <v>58.38</v>
      </c>
      <c r="P201" s="233"/>
      <c r="Q201" s="233">
        <f>SUM(Q202:Q219)</f>
        <v>0</v>
      </c>
      <c r="R201" s="233"/>
      <c r="S201" s="233"/>
      <c r="T201" s="234"/>
      <c r="U201" s="228"/>
      <c r="V201" s="228">
        <f>SUM(V202:V219)</f>
        <v>20.78</v>
      </c>
      <c r="W201" s="228"/>
      <c r="X201" s="228"/>
      <c r="AG201" t="s">
        <v>112</v>
      </c>
    </row>
    <row r="202" spans="1:60" outlineLevel="1">
      <c r="A202" s="235">
        <v>45</v>
      </c>
      <c r="B202" s="236" t="s">
        <v>301</v>
      </c>
      <c r="C202" s="255" t="s">
        <v>302</v>
      </c>
      <c r="D202" s="237" t="s">
        <v>218</v>
      </c>
      <c r="E202" s="238">
        <v>5</v>
      </c>
      <c r="F202" s="239"/>
      <c r="G202" s="240">
        <f>ROUND(E202*F202,2)</f>
        <v>0</v>
      </c>
      <c r="H202" s="239"/>
      <c r="I202" s="240">
        <f>ROUND(E202*H202,2)</f>
        <v>0</v>
      </c>
      <c r="J202" s="239"/>
      <c r="K202" s="240">
        <f>ROUND(E202*J202,2)</f>
        <v>0</v>
      </c>
      <c r="L202" s="240">
        <v>21</v>
      </c>
      <c r="M202" s="240">
        <f>G202*(1+L202/100)</f>
        <v>0</v>
      </c>
      <c r="N202" s="240">
        <v>0.43093999999999999</v>
      </c>
      <c r="O202" s="240">
        <f>ROUND(E202*N202,2)</f>
        <v>2.15</v>
      </c>
      <c r="P202" s="240">
        <v>0</v>
      </c>
      <c r="Q202" s="240">
        <f>ROUND(E202*P202,2)</f>
        <v>0</v>
      </c>
      <c r="R202" s="240" t="s">
        <v>116</v>
      </c>
      <c r="S202" s="240" t="s">
        <v>117</v>
      </c>
      <c r="T202" s="241" t="s">
        <v>117</v>
      </c>
      <c r="U202" s="225">
        <v>3.8170000000000002</v>
      </c>
      <c r="V202" s="225">
        <f>ROUND(E202*U202,2)</f>
        <v>19.09</v>
      </c>
      <c r="W202" s="225"/>
      <c r="X202" s="225" t="s">
        <v>118</v>
      </c>
      <c r="Y202" s="215"/>
      <c r="Z202" s="215"/>
      <c r="AA202" s="215"/>
      <c r="AB202" s="215"/>
      <c r="AC202" s="215"/>
      <c r="AD202" s="215"/>
      <c r="AE202" s="215"/>
      <c r="AF202" s="215"/>
      <c r="AG202" s="215" t="s">
        <v>119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ht="33.75" outlineLevel="1">
      <c r="A203" s="223"/>
      <c r="B203" s="224"/>
      <c r="C203" s="256" t="s">
        <v>303</v>
      </c>
      <c r="D203" s="242"/>
      <c r="E203" s="242"/>
      <c r="F203" s="242"/>
      <c r="G203" s="242"/>
      <c r="H203" s="225"/>
      <c r="I203" s="225"/>
      <c r="J203" s="225"/>
      <c r="K203" s="225"/>
      <c r="L203" s="225"/>
      <c r="M203" s="225"/>
      <c r="N203" s="225"/>
      <c r="O203" s="225"/>
      <c r="P203" s="225"/>
      <c r="Q203" s="225"/>
      <c r="R203" s="225"/>
      <c r="S203" s="225"/>
      <c r="T203" s="225"/>
      <c r="U203" s="225"/>
      <c r="V203" s="225"/>
      <c r="W203" s="225"/>
      <c r="X203" s="225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121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43" t="str">
        <f>C203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03" s="215"/>
      <c r="BC203" s="215"/>
      <c r="BD203" s="215"/>
      <c r="BE203" s="215"/>
      <c r="BF203" s="215"/>
      <c r="BG203" s="215"/>
      <c r="BH203" s="215"/>
    </row>
    <row r="204" spans="1:60" outlineLevel="1">
      <c r="A204" s="223"/>
      <c r="B204" s="224"/>
      <c r="C204" s="257" t="s">
        <v>304</v>
      </c>
      <c r="D204" s="226"/>
      <c r="E204" s="227">
        <v>5</v>
      </c>
      <c r="F204" s="225"/>
      <c r="G204" s="225"/>
      <c r="H204" s="225"/>
      <c r="I204" s="225"/>
      <c r="J204" s="225"/>
      <c r="K204" s="225"/>
      <c r="L204" s="225"/>
      <c r="M204" s="225"/>
      <c r="N204" s="225"/>
      <c r="O204" s="225"/>
      <c r="P204" s="225"/>
      <c r="Q204" s="225"/>
      <c r="R204" s="225"/>
      <c r="S204" s="225"/>
      <c r="T204" s="225"/>
      <c r="U204" s="225"/>
      <c r="V204" s="225"/>
      <c r="W204" s="225"/>
      <c r="X204" s="225"/>
      <c r="Y204" s="215"/>
      <c r="Z204" s="215"/>
      <c r="AA204" s="215"/>
      <c r="AB204" s="215"/>
      <c r="AC204" s="215"/>
      <c r="AD204" s="215"/>
      <c r="AE204" s="215"/>
      <c r="AF204" s="215"/>
      <c r="AG204" s="215" t="s">
        <v>123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>
      <c r="A205" s="223"/>
      <c r="B205" s="224"/>
      <c r="C205" s="257" t="s">
        <v>133</v>
      </c>
      <c r="D205" s="226"/>
      <c r="E205" s="227"/>
      <c r="F205" s="225"/>
      <c r="G205" s="225"/>
      <c r="H205" s="225"/>
      <c r="I205" s="225"/>
      <c r="J205" s="225"/>
      <c r="K205" s="225"/>
      <c r="L205" s="225"/>
      <c r="M205" s="225"/>
      <c r="N205" s="225"/>
      <c r="O205" s="225"/>
      <c r="P205" s="225"/>
      <c r="Q205" s="225"/>
      <c r="R205" s="225"/>
      <c r="S205" s="225"/>
      <c r="T205" s="225"/>
      <c r="U205" s="225"/>
      <c r="V205" s="225"/>
      <c r="W205" s="225"/>
      <c r="X205" s="225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123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>
      <c r="A206" s="235">
        <v>46</v>
      </c>
      <c r="B206" s="236" t="s">
        <v>305</v>
      </c>
      <c r="C206" s="255" t="s">
        <v>306</v>
      </c>
      <c r="D206" s="237" t="s">
        <v>218</v>
      </c>
      <c r="E206" s="238">
        <v>1</v>
      </c>
      <c r="F206" s="239"/>
      <c r="G206" s="240">
        <f>ROUND(E206*F206,2)</f>
        <v>0</v>
      </c>
      <c r="H206" s="239"/>
      <c r="I206" s="240">
        <f>ROUND(E206*H206,2)</f>
        <v>0</v>
      </c>
      <c r="J206" s="239"/>
      <c r="K206" s="240">
        <f>ROUND(E206*J206,2)</f>
        <v>0</v>
      </c>
      <c r="L206" s="240">
        <v>21</v>
      </c>
      <c r="M206" s="240">
        <f>G206*(1+L206/100)</f>
        <v>0</v>
      </c>
      <c r="N206" s="240">
        <v>7.0200000000000002E-3</v>
      </c>
      <c r="O206" s="240">
        <f>ROUND(E206*N206,2)</f>
        <v>0.01</v>
      </c>
      <c r="P206" s="240">
        <v>0</v>
      </c>
      <c r="Q206" s="240">
        <f>ROUND(E206*P206,2)</f>
        <v>0</v>
      </c>
      <c r="R206" s="240" t="s">
        <v>307</v>
      </c>
      <c r="S206" s="240" t="s">
        <v>117</v>
      </c>
      <c r="T206" s="241" t="s">
        <v>117</v>
      </c>
      <c r="U206" s="225">
        <v>1.694</v>
      </c>
      <c r="V206" s="225">
        <f>ROUND(E206*U206,2)</f>
        <v>1.69</v>
      </c>
      <c r="W206" s="225"/>
      <c r="X206" s="225" t="s">
        <v>118</v>
      </c>
      <c r="Y206" s="215"/>
      <c r="Z206" s="215"/>
      <c r="AA206" s="215"/>
      <c r="AB206" s="215"/>
      <c r="AC206" s="215"/>
      <c r="AD206" s="215"/>
      <c r="AE206" s="215"/>
      <c r="AF206" s="215"/>
      <c r="AG206" s="215" t="s">
        <v>119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>
      <c r="A207" s="223"/>
      <c r="B207" s="224"/>
      <c r="C207" s="257" t="s">
        <v>308</v>
      </c>
      <c r="D207" s="226"/>
      <c r="E207" s="227">
        <v>1</v>
      </c>
      <c r="F207" s="225"/>
      <c r="G207" s="225"/>
      <c r="H207" s="225"/>
      <c r="I207" s="225"/>
      <c r="J207" s="225"/>
      <c r="K207" s="225"/>
      <c r="L207" s="225"/>
      <c r="M207" s="225"/>
      <c r="N207" s="225"/>
      <c r="O207" s="225"/>
      <c r="P207" s="225"/>
      <c r="Q207" s="225"/>
      <c r="R207" s="225"/>
      <c r="S207" s="225"/>
      <c r="T207" s="225"/>
      <c r="U207" s="225"/>
      <c r="V207" s="225"/>
      <c r="W207" s="225"/>
      <c r="X207" s="225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123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>
      <c r="A208" s="223"/>
      <c r="B208" s="224"/>
      <c r="C208" s="257" t="s">
        <v>125</v>
      </c>
      <c r="D208" s="226"/>
      <c r="E208" s="227"/>
      <c r="F208" s="225"/>
      <c r="G208" s="225"/>
      <c r="H208" s="225"/>
      <c r="I208" s="225"/>
      <c r="J208" s="225"/>
      <c r="K208" s="225"/>
      <c r="L208" s="225"/>
      <c r="M208" s="225"/>
      <c r="N208" s="225"/>
      <c r="O208" s="225"/>
      <c r="P208" s="225"/>
      <c r="Q208" s="225"/>
      <c r="R208" s="225"/>
      <c r="S208" s="225"/>
      <c r="T208" s="225"/>
      <c r="U208" s="225"/>
      <c r="V208" s="225"/>
      <c r="W208" s="225"/>
      <c r="X208" s="225"/>
      <c r="Y208" s="215"/>
      <c r="Z208" s="215"/>
      <c r="AA208" s="215"/>
      <c r="AB208" s="215"/>
      <c r="AC208" s="215"/>
      <c r="AD208" s="215"/>
      <c r="AE208" s="215"/>
      <c r="AF208" s="215"/>
      <c r="AG208" s="215" t="s">
        <v>123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ht="22.5" outlineLevel="1">
      <c r="A209" s="235">
        <v>47</v>
      </c>
      <c r="B209" s="236" t="s">
        <v>309</v>
      </c>
      <c r="C209" s="255" t="s">
        <v>310</v>
      </c>
      <c r="D209" s="237" t="s">
        <v>149</v>
      </c>
      <c r="E209" s="238">
        <v>125</v>
      </c>
      <c r="F209" s="239"/>
      <c r="G209" s="240">
        <f>ROUND(E209*F209,2)</f>
        <v>0</v>
      </c>
      <c r="H209" s="239"/>
      <c r="I209" s="240">
        <f>ROUND(E209*H209,2)</f>
        <v>0</v>
      </c>
      <c r="J209" s="239"/>
      <c r="K209" s="240">
        <f>ROUND(E209*J209,2)</f>
        <v>0</v>
      </c>
      <c r="L209" s="240">
        <v>21</v>
      </c>
      <c r="M209" s="240">
        <f>G209*(1+L209/100)</f>
        <v>0</v>
      </c>
      <c r="N209" s="240">
        <v>0.43651000000000001</v>
      </c>
      <c r="O209" s="240">
        <f>ROUND(E209*N209,2)</f>
        <v>54.56</v>
      </c>
      <c r="P209" s="240">
        <v>0</v>
      </c>
      <c r="Q209" s="240">
        <f>ROUND(E209*P209,2)</f>
        <v>0</v>
      </c>
      <c r="R209" s="240" t="s">
        <v>211</v>
      </c>
      <c r="S209" s="240" t="s">
        <v>117</v>
      </c>
      <c r="T209" s="241" t="s">
        <v>117</v>
      </c>
      <c r="U209" s="225">
        <v>0</v>
      </c>
      <c r="V209" s="225">
        <f>ROUND(E209*U209,2)</f>
        <v>0</v>
      </c>
      <c r="W209" s="225"/>
      <c r="X209" s="225" t="s">
        <v>212</v>
      </c>
      <c r="Y209" s="215"/>
      <c r="Z209" s="215"/>
      <c r="AA209" s="215"/>
      <c r="AB209" s="215"/>
      <c r="AC209" s="215"/>
      <c r="AD209" s="215"/>
      <c r="AE209" s="215"/>
      <c r="AF209" s="215"/>
      <c r="AG209" s="215" t="s">
        <v>213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ht="22.5" outlineLevel="1">
      <c r="A210" s="223"/>
      <c r="B210" s="224"/>
      <c r="C210" s="256" t="s">
        <v>311</v>
      </c>
      <c r="D210" s="242"/>
      <c r="E210" s="242"/>
      <c r="F210" s="242"/>
      <c r="G210" s="242"/>
      <c r="H210" s="225"/>
      <c r="I210" s="225"/>
      <c r="J210" s="225"/>
      <c r="K210" s="225"/>
      <c r="L210" s="225"/>
      <c r="M210" s="225"/>
      <c r="N210" s="225"/>
      <c r="O210" s="225"/>
      <c r="P210" s="225"/>
      <c r="Q210" s="225"/>
      <c r="R210" s="225"/>
      <c r="S210" s="225"/>
      <c r="T210" s="225"/>
      <c r="U210" s="225"/>
      <c r="V210" s="225"/>
      <c r="W210" s="225"/>
      <c r="X210" s="225"/>
      <c r="Y210" s="215"/>
      <c r="Z210" s="215"/>
      <c r="AA210" s="215"/>
      <c r="AB210" s="215"/>
      <c r="AC210" s="215"/>
      <c r="AD210" s="215"/>
      <c r="AE210" s="215"/>
      <c r="AF210" s="215"/>
      <c r="AG210" s="215" t="s">
        <v>121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43" t="str">
        <f>C210</f>
        <v>Lože pro trativody, položení trubek, obsyp potrubí sypaninou z vhodných hornin, nebo materiálem připraveným podél výkopu ve vzdálenosti do 3 m od jeho kraje.  Bez výkopu rýhy.</v>
      </c>
      <c r="BB210" s="215"/>
      <c r="BC210" s="215"/>
      <c r="BD210" s="215"/>
      <c r="BE210" s="215"/>
      <c r="BF210" s="215"/>
      <c r="BG210" s="215"/>
      <c r="BH210" s="215"/>
    </row>
    <row r="211" spans="1:60" outlineLevel="1">
      <c r="A211" s="223"/>
      <c r="B211" s="224"/>
      <c r="C211" s="257" t="s">
        <v>312</v>
      </c>
      <c r="D211" s="226"/>
      <c r="E211" s="227">
        <v>125</v>
      </c>
      <c r="F211" s="225"/>
      <c r="G211" s="225"/>
      <c r="H211" s="225"/>
      <c r="I211" s="225"/>
      <c r="J211" s="225"/>
      <c r="K211" s="225"/>
      <c r="L211" s="225"/>
      <c r="M211" s="225"/>
      <c r="N211" s="225"/>
      <c r="O211" s="225"/>
      <c r="P211" s="225"/>
      <c r="Q211" s="225"/>
      <c r="R211" s="225"/>
      <c r="S211" s="225"/>
      <c r="T211" s="225"/>
      <c r="U211" s="225"/>
      <c r="V211" s="225"/>
      <c r="W211" s="225"/>
      <c r="X211" s="225"/>
      <c r="Y211" s="215"/>
      <c r="Z211" s="215"/>
      <c r="AA211" s="215"/>
      <c r="AB211" s="215"/>
      <c r="AC211" s="215"/>
      <c r="AD211" s="215"/>
      <c r="AE211" s="215"/>
      <c r="AF211" s="215"/>
      <c r="AG211" s="215" t="s">
        <v>123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>
      <c r="A212" s="223"/>
      <c r="B212" s="224"/>
      <c r="C212" s="257" t="s">
        <v>125</v>
      </c>
      <c r="D212" s="226"/>
      <c r="E212" s="227"/>
      <c r="F212" s="225"/>
      <c r="G212" s="225"/>
      <c r="H212" s="225"/>
      <c r="I212" s="225"/>
      <c r="J212" s="225"/>
      <c r="K212" s="225"/>
      <c r="L212" s="225"/>
      <c r="M212" s="225"/>
      <c r="N212" s="225"/>
      <c r="O212" s="225"/>
      <c r="P212" s="225"/>
      <c r="Q212" s="225"/>
      <c r="R212" s="225"/>
      <c r="S212" s="225"/>
      <c r="T212" s="225"/>
      <c r="U212" s="225"/>
      <c r="V212" s="225"/>
      <c r="W212" s="225"/>
      <c r="X212" s="225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123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ht="22.5" outlineLevel="1">
      <c r="A213" s="235">
        <v>48</v>
      </c>
      <c r="B213" s="236" t="s">
        <v>313</v>
      </c>
      <c r="C213" s="255" t="s">
        <v>314</v>
      </c>
      <c r="D213" s="237" t="s">
        <v>218</v>
      </c>
      <c r="E213" s="238">
        <v>2</v>
      </c>
      <c r="F213" s="239"/>
      <c r="G213" s="240">
        <f>ROUND(E213*F213,2)</f>
        <v>0</v>
      </c>
      <c r="H213" s="239"/>
      <c r="I213" s="240">
        <f>ROUND(E213*H213,2)</f>
        <v>0</v>
      </c>
      <c r="J213" s="239"/>
      <c r="K213" s="240">
        <f>ROUND(E213*J213,2)</f>
        <v>0</v>
      </c>
      <c r="L213" s="240">
        <v>21</v>
      </c>
      <c r="M213" s="240">
        <f>G213*(1+L213/100)</f>
        <v>0</v>
      </c>
      <c r="N213" s="240">
        <v>0.81886000000000003</v>
      </c>
      <c r="O213" s="240">
        <f>ROUND(E213*N213,2)</f>
        <v>1.64</v>
      </c>
      <c r="P213" s="240">
        <v>0</v>
      </c>
      <c r="Q213" s="240">
        <f>ROUND(E213*P213,2)</f>
        <v>0</v>
      </c>
      <c r="R213" s="240" t="s">
        <v>211</v>
      </c>
      <c r="S213" s="240" t="s">
        <v>117</v>
      </c>
      <c r="T213" s="241" t="s">
        <v>117</v>
      </c>
      <c r="U213" s="225">
        <v>0</v>
      </c>
      <c r="V213" s="225">
        <f>ROUND(E213*U213,2)</f>
        <v>0</v>
      </c>
      <c r="W213" s="225"/>
      <c r="X213" s="225" t="s">
        <v>212</v>
      </c>
      <c r="Y213" s="215"/>
      <c r="Z213" s="215"/>
      <c r="AA213" s="215"/>
      <c r="AB213" s="215"/>
      <c r="AC213" s="215"/>
      <c r="AD213" s="215"/>
      <c r="AE213" s="215"/>
      <c r="AF213" s="215"/>
      <c r="AG213" s="215" t="s">
        <v>213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ht="22.5" outlineLevel="1">
      <c r="A214" s="223"/>
      <c r="B214" s="224"/>
      <c r="C214" s="256" t="s">
        <v>315</v>
      </c>
      <c r="D214" s="242"/>
      <c r="E214" s="242"/>
      <c r="F214" s="242"/>
      <c r="G214" s="242"/>
      <c r="H214" s="225"/>
      <c r="I214" s="225"/>
      <c r="J214" s="225"/>
      <c r="K214" s="225"/>
      <c r="L214" s="225"/>
      <c r="M214" s="225"/>
      <c r="N214" s="225"/>
      <c r="O214" s="225"/>
      <c r="P214" s="225"/>
      <c r="Q214" s="225"/>
      <c r="R214" s="225"/>
      <c r="S214" s="225"/>
      <c r="T214" s="225"/>
      <c r="U214" s="225"/>
      <c r="V214" s="225"/>
      <c r="W214" s="225"/>
      <c r="X214" s="225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121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43" t="str">
        <f>C214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214" s="215"/>
      <c r="BC214" s="215"/>
      <c r="BD214" s="215"/>
      <c r="BE214" s="215"/>
      <c r="BF214" s="215"/>
      <c r="BG214" s="215"/>
      <c r="BH214" s="215"/>
    </row>
    <row r="215" spans="1:60" outlineLevel="1">
      <c r="A215" s="223"/>
      <c r="B215" s="224"/>
      <c r="C215" s="257" t="s">
        <v>316</v>
      </c>
      <c r="D215" s="226"/>
      <c r="E215" s="227">
        <v>2</v>
      </c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25"/>
      <c r="Y215" s="215"/>
      <c r="Z215" s="215"/>
      <c r="AA215" s="215"/>
      <c r="AB215" s="215"/>
      <c r="AC215" s="215"/>
      <c r="AD215" s="215"/>
      <c r="AE215" s="215"/>
      <c r="AF215" s="215"/>
      <c r="AG215" s="215" t="s">
        <v>123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>
      <c r="A216" s="223"/>
      <c r="B216" s="224"/>
      <c r="C216" s="257" t="s">
        <v>125</v>
      </c>
      <c r="D216" s="226"/>
      <c r="E216" s="227"/>
      <c r="F216" s="225"/>
      <c r="G216" s="225"/>
      <c r="H216" s="225"/>
      <c r="I216" s="225"/>
      <c r="J216" s="225"/>
      <c r="K216" s="225"/>
      <c r="L216" s="225"/>
      <c r="M216" s="225"/>
      <c r="N216" s="225"/>
      <c r="O216" s="225"/>
      <c r="P216" s="225"/>
      <c r="Q216" s="225"/>
      <c r="R216" s="225"/>
      <c r="S216" s="225"/>
      <c r="T216" s="225"/>
      <c r="U216" s="225"/>
      <c r="V216" s="225"/>
      <c r="W216" s="225"/>
      <c r="X216" s="225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123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ht="22.5" outlineLevel="1">
      <c r="A217" s="235">
        <v>49</v>
      </c>
      <c r="B217" s="236" t="s">
        <v>317</v>
      </c>
      <c r="C217" s="255" t="s">
        <v>318</v>
      </c>
      <c r="D217" s="237" t="s">
        <v>218</v>
      </c>
      <c r="E217" s="238">
        <v>1</v>
      </c>
      <c r="F217" s="239"/>
      <c r="G217" s="240">
        <f>ROUND(E217*F217,2)</f>
        <v>0</v>
      </c>
      <c r="H217" s="239"/>
      <c r="I217" s="240">
        <f>ROUND(E217*H217,2)</f>
        <v>0</v>
      </c>
      <c r="J217" s="239"/>
      <c r="K217" s="240">
        <f>ROUND(E217*J217,2)</f>
        <v>0</v>
      </c>
      <c r="L217" s="240">
        <v>21</v>
      </c>
      <c r="M217" s="240">
        <f>G217*(1+L217/100)</f>
        <v>0</v>
      </c>
      <c r="N217" s="240">
        <v>2.0500000000000001E-2</v>
      </c>
      <c r="O217" s="240">
        <f>ROUND(E217*N217,2)</f>
        <v>0.02</v>
      </c>
      <c r="P217" s="240">
        <v>0</v>
      </c>
      <c r="Q217" s="240">
        <f>ROUND(E217*P217,2)</f>
        <v>0</v>
      </c>
      <c r="R217" s="240" t="s">
        <v>267</v>
      </c>
      <c r="S217" s="240" t="s">
        <v>117</v>
      </c>
      <c r="T217" s="241" t="s">
        <v>117</v>
      </c>
      <c r="U217" s="225">
        <v>0</v>
      </c>
      <c r="V217" s="225">
        <f>ROUND(E217*U217,2)</f>
        <v>0</v>
      </c>
      <c r="W217" s="225"/>
      <c r="X217" s="225" t="s">
        <v>268</v>
      </c>
      <c r="Y217" s="215"/>
      <c r="Z217" s="215"/>
      <c r="AA217" s="215"/>
      <c r="AB217" s="215"/>
      <c r="AC217" s="215"/>
      <c r="AD217" s="215"/>
      <c r="AE217" s="215"/>
      <c r="AF217" s="215"/>
      <c r="AG217" s="215" t="s">
        <v>269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>
      <c r="A218" s="223"/>
      <c r="B218" s="224"/>
      <c r="C218" s="257" t="s">
        <v>319</v>
      </c>
      <c r="D218" s="226"/>
      <c r="E218" s="227">
        <v>1</v>
      </c>
      <c r="F218" s="225"/>
      <c r="G218" s="225"/>
      <c r="H218" s="225"/>
      <c r="I218" s="225"/>
      <c r="J218" s="225"/>
      <c r="K218" s="225"/>
      <c r="L218" s="225"/>
      <c r="M218" s="225"/>
      <c r="N218" s="225"/>
      <c r="O218" s="225"/>
      <c r="P218" s="225"/>
      <c r="Q218" s="225"/>
      <c r="R218" s="225"/>
      <c r="S218" s="225"/>
      <c r="T218" s="225"/>
      <c r="U218" s="225"/>
      <c r="V218" s="225"/>
      <c r="W218" s="225"/>
      <c r="X218" s="225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123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>
      <c r="A219" s="223"/>
      <c r="B219" s="224"/>
      <c r="C219" s="257" t="s">
        <v>125</v>
      </c>
      <c r="D219" s="226"/>
      <c r="E219" s="227"/>
      <c r="F219" s="225"/>
      <c r="G219" s="225"/>
      <c r="H219" s="225"/>
      <c r="I219" s="225"/>
      <c r="J219" s="225"/>
      <c r="K219" s="225"/>
      <c r="L219" s="225"/>
      <c r="M219" s="225"/>
      <c r="N219" s="225"/>
      <c r="O219" s="225"/>
      <c r="P219" s="225"/>
      <c r="Q219" s="225"/>
      <c r="R219" s="225"/>
      <c r="S219" s="225"/>
      <c r="T219" s="225"/>
      <c r="U219" s="225"/>
      <c r="V219" s="225"/>
      <c r="W219" s="225"/>
      <c r="X219" s="225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123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>
      <c r="A220" s="229" t="s">
        <v>111</v>
      </c>
      <c r="B220" s="230" t="s">
        <v>70</v>
      </c>
      <c r="C220" s="254" t="s">
        <v>71</v>
      </c>
      <c r="D220" s="231"/>
      <c r="E220" s="232"/>
      <c r="F220" s="233"/>
      <c r="G220" s="233">
        <f>SUMIF(AG221:AG250,"&lt;&gt;NOR",G221:G250)</f>
        <v>0</v>
      </c>
      <c r="H220" s="233"/>
      <c r="I220" s="233">
        <f>SUM(I221:I250)</f>
        <v>0</v>
      </c>
      <c r="J220" s="233"/>
      <c r="K220" s="233">
        <f>SUM(K221:K250)</f>
        <v>0</v>
      </c>
      <c r="L220" s="233"/>
      <c r="M220" s="233">
        <f>SUM(M221:M250)</f>
        <v>0</v>
      </c>
      <c r="N220" s="233"/>
      <c r="O220" s="233">
        <f>SUM(O221:O250)</f>
        <v>70.710000000000008</v>
      </c>
      <c r="P220" s="233"/>
      <c r="Q220" s="233">
        <f>SUM(Q221:Q250)</f>
        <v>0</v>
      </c>
      <c r="R220" s="233"/>
      <c r="S220" s="233"/>
      <c r="T220" s="234"/>
      <c r="U220" s="228"/>
      <c r="V220" s="228">
        <f>SUM(V221:V250)</f>
        <v>89.86</v>
      </c>
      <c r="W220" s="228"/>
      <c r="X220" s="228"/>
      <c r="AG220" t="s">
        <v>112</v>
      </c>
    </row>
    <row r="221" spans="1:60" outlineLevel="1">
      <c r="A221" s="235">
        <v>50</v>
      </c>
      <c r="B221" s="236" t="s">
        <v>320</v>
      </c>
      <c r="C221" s="255" t="s">
        <v>321</v>
      </c>
      <c r="D221" s="237" t="s">
        <v>218</v>
      </c>
      <c r="E221" s="238">
        <v>8</v>
      </c>
      <c r="F221" s="239"/>
      <c r="G221" s="240">
        <f>ROUND(E221*F221,2)</f>
        <v>0</v>
      </c>
      <c r="H221" s="239"/>
      <c r="I221" s="240">
        <f>ROUND(E221*H221,2)</f>
        <v>0</v>
      </c>
      <c r="J221" s="239"/>
      <c r="K221" s="240">
        <f>ROUND(E221*J221,2)</f>
        <v>0</v>
      </c>
      <c r="L221" s="240">
        <v>21</v>
      </c>
      <c r="M221" s="240">
        <f>G221*(1+L221/100)</f>
        <v>0</v>
      </c>
      <c r="N221" s="240">
        <v>0.25080000000000002</v>
      </c>
      <c r="O221" s="240">
        <f>ROUND(E221*N221,2)</f>
        <v>2.0099999999999998</v>
      </c>
      <c r="P221" s="240">
        <v>0</v>
      </c>
      <c r="Q221" s="240">
        <f>ROUND(E221*P221,2)</f>
        <v>0</v>
      </c>
      <c r="R221" s="240" t="s">
        <v>116</v>
      </c>
      <c r="S221" s="240" t="s">
        <v>117</v>
      </c>
      <c r="T221" s="241" t="s">
        <v>117</v>
      </c>
      <c r="U221" s="225">
        <v>0.81799999999999995</v>
      </c>
      <c r="V221" s="225">
        <f>ROUND(E221*U221,2)</f>
        <v>6.54</v>
      </c>
      <c r="W221" s="225"/>
      <c r="X221" s="225" t="s">
        <v>118</v>
      </c>
      <c r="Y221" s="215"/>
      <c r="Z221" s="215"/>
      <c r="AA221" s="215"/>
      <c r="AB221" s="215"/>
      <c r="AC221" s="215"/>
      <c r="AD221" s="215"/>
      <c r="AE221" s="215"/>
      <c r="AF221" s="215"/>
      <c r="AG221" s="215" t="s">
        <v>119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>
      <c r="A222" s="223"/>
      <c r="B222" s="224"/>
      <c r="C222" s="257" t="s">
        <v>322</v>
      </c>
      <c r="D222" s="226"/>
      <c r="E222" s="227">
        <v>1</v>
      </c>
      <c r="F222" s="225"/>
      <c r="G222" s="225"/>
      <c r="H222" s="225"/>
      <c r="I222" s="225"/>
      <c r="J222" s="225"/>
      <c r="K222" s="225"/>
      <c r="L222" s="225"/>
      <c r="M222" s="225"/>
      <c r="N222" s="225"/>
      <c r="O222" s="225"/>
      <c r="P222" s="225"/>
      <c r="Q222" s="225"/>
      <c r="R222" s="225"/>
      <c r="S222" s="225"/>
      <c r="T222" s="225"/>
      <c r="U222" s="225"/>
      <c r="V222" s="225"/>
      <c r="W222" s="225"/>
      <c r="X222" s="225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123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>
      <c r="A223" s="223"/>
      <c r="B223" s="224"/>
      <c r="C223" s="257" t="s">
        <v>323</v>
      </c>
      <c r="D223" s="226"/>
      <c r="E223" s="227">
        <v>1</v>
      </c>
      <c r="F223" s="225"/>
      <c r="G223" s="225"/>
      <c r="H223" s="225"/>
      <c r="I223" s="225"/>
      <c r="J223" s="225"/>
      <c r="K223" s="225"/>
      <c r="L223" s="225"/>
      <c r="M223" s="225"/>
      <c r="N223" s="225"/>
      <c r="O223" s="225"/>
      <c r="P223" s="225"/>
      <c r="Q223" s="225"/>
      <c r="R223" s="225"/>
      <c r="S223" s="225"/>
      <c r="T223" s="225"/>
      <c r="U223" s="225"/>
      <c r="V223" s="225"/>
      <c r="W223" s="225"/>
      <c r="X223" s="225"/>
      <c r="Y223" s="215"/>
      <c r="Z223" s="215"/>
      <c r="AA223" s="215"/>
      <c r="AB223" s="215"/>
      <c r="AC223" s="215"/>
      <c r="AD223" s="215"/>
      <c r="AE223" s="215"/>
      <c r="AF223" s="215"/>
      <c r="AG223" s="215" t="s">
        <v>123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>
      <c r="A224" s="223"/>
      <c r="B224" s="224"/>
      <c r="C224" s="257" t="s">
        <v>324</v>
      </c>
      <c r="D224" s="226"/>
      <c r="E224" s="227">
        <v>6</v>
      </c>
      <c r="F224" s="225"/>
      <c r="G224" s="225"/>
      <c r="H224" s="225"/>
      <c r="I224" s="225"/>
      <c r="J224" s="225"/>
      <c r="K224" s="225"/>
      <c r="L224" s="225"/>
      <c r="M224" s="225"/>
      <c r="N224" s="225"/>
      <c r="O224" s="225"/>
      <c r="P224" s="225"/>
      <c r="Q224" s="225"/>
      <c r="R224" s="225"/>
      <c r="S224" s="225"/>
      <c r="T224" s="225"/>
      <c r="U224" s="225"/>
      <c r="V224" s="225"/>
      <c r="W224" s="225"/>
      <c r="X224" s="225"/>
      <c r="Y224" s="215"/>
      <c r="Z224" s="215"/>
      <c r="AA224" s="215"/>
      <c r="AB224" s="215"/>
      <c r="AC224" s="215"/>
      <c r="AD224" s="215"/>
      <c r="AE224" s="215"/>
      <c r="AF224" s="215"/>
      <c r="AG224" s="215" t="s">
        <v>123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>
      <c r="A225" s="223"/>
      <c r="B225" s="224"/>
      <c r="C225" s="257" t="s">
        <v>133</v>
      </c>
      <c r="D225" s="226"/>
      <c r="E225" s="227"/>
      <c r="F225" s="225"/>
      <c r="G225" s="225"/>
      <c r="H225" s="225"/>
      <c r="I225" s="225"/>
      <c r="J225" s="225"/>
      <c r="K225" s="225"/>
      <c r="L225" s="225"/>
      <c r="M225" s="225"/>
      <c r="N225" s="225"/>
      <c r="O225" s="225"/>
      <c r="P225" s="225"/>
      <c r="Q225" s="225"/>
      <c r="R225" s="225"/>
      <c r="S225" s="225"/>
      <c r="T225" s="225"/>
      <c r="U225" s="225"/>
      <c r="V225" s="225"/>
      <c r="W225" s="225"/>
      <c r="X225" s="225"/>
      <c r="Y225" s="215"/>
      <c r="Z225" s="215"/>
      <c r="AA225" s="215"/>
      <c r="AB225" s="215"/>
      <c r="AC225" s="215"/>
      <c r="AD225" s="215"/>
      <c r="AE225" s="215"/>
      <c r="AF225" s="215"/>
      <c r="AG225" s="215" t="s">
        <v>123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ht="22.5" outlineLevel="1">
      <c r="A226" s="235">
        <v>51</v>
      </c>
      <c r="B226" s="236" t="s">
        <v>325</v>
      </c>
      <c r="C226" s="255" t="s">
        <v>326</v>
      </c>
      <c r="D226" s="237" t="s">
        <v>115</v>
      </c>
      <c r="E226" s="238">
        <v>16</v>
      </c>
      <c r="F226" s="239"/>
      <c r="G226" s="240">
        <f>ROUND(E226*F226,2)</f>
        <v>0</v>
      </c>
      <c r="H226" s="239"/>
      <c r="I226" s="240">
        <f>ROUND(E226*H226,2)</f>
        <v>0</v>
      </c>
      <c r="J226" s="239"/>
      <c r="K226" s="240">
        <f>ROUND(E226*J226,2)</f>
        <v>0</v>
      </c>
      <c r="L226" s="240">
        <v>21</v>
      </c>
      <c r="M226" s="240">
        <f>G226*(1+L226/100)</f>
        <v>0</v>
      </c>
      <c r="N226" s="240">
        <v>3.7000000000000002E-3</v>
      </c>
      <c r="O226" s="240">
        <f>ROUND(E226*N226,2)</f>
        <v>0.06</v>
      </c>
      <c r="P226" s="240">
        <v>0</v>
      </c>
      <c r="Q226" s="240">
        <f>ROUND(E226*P226,2)</f>
        <v>0</v>
      </c>
      <c r="R226" s="240" t="s">
        <v>116</v>
      </c>
      <c r="S226" s="240" t="s">
        <v>117</v>
      </c>
      <c r="T226" s="241" t="s">
        <v>117</v>
      </c>
      <c r="U226" s="225">
        <v>0.36099999999999999</v>
      </c>
      <c r="V226" s="225">
        <f>ROUND(E226*U226,2)</f>
        <v>5.78</v>
      </c>
      <c r="W226" s="225"/>
      <c r="X226" s="225" t="s">
        <v>118</v>
      </c>
      <c r="Y226" s="215"/>
      <c r="Z226" s="215"/>
      <c r="AA226" s="215"/>
      <c r="AB226" s="215"/>
      <c r="AC226" s="215"/>
      <c r="AD226" s="215"/>
      <c r="AE226" s="215"/>
      <c r="AF226" s="215"/>
      <c r="AG226" s="215" t="s">
        <v>119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>
      <c r="A227" s="223"/>
      <c r="B227" s="224"/>
      <c r="C227" s="257" t="s">
        <v>327</v>
      </c>
      <c r="D227" s="226"/>
      <c r="E227" s="227">
        <v>16</v>
      </c>
      <c r="F227" s="225"/>
      <c r="G227" s="225"/>
      <c r="H227" s="225"/>
      <c r="I227" s="225"/>
      <c r="J227" s="225"/>
      <c r="K227" s="225"/>
      <c r="L227" s="225"/>
      <c r="M227" s="225"/>
      <c r="N227" s="225"/>
      <c r="O227" s="225"/>
      <c r="P227" s="225"/>
      <c r="Q227" s="225"/>
      <c r="R227" s="225"/>
      <c r="S227" s="225"/>
      <c r="T227" s="225"/>
      <c r="U227" s="225"/>
      <c r="V227" s="225"/>
      <c r="W227" s="225"/>
      <c r="X227" s="225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123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>
      <c r="A228" s="223"/>
      <c r="B228" s="224"/>
      <c r="C228" s="257" t="s">
        <v>328</v>
      </c>
      <c r="D228" s="226"/>
      <c r="E228" s="227"/>
      <c r="F228" s="225"/>
      <c r="G228" s="225"/>
      <c r="H228" s="225"/>
      <c r="I228" s="225"/>
      <c r="J228" s="225"/>
      <c r="K228" s="225"/>
      <c r="L228" s="225"/>
      <c r="M228" s="225"/>
      <c r="N228" s="225"/>
      <c r="O228" s="225"/>
      <c r="P228" s="225"/>
      <c r="Q228" s="225"/>
      <c r="R228" s="225"/>
      <c r="S228" s="225"/>
      <c r="T228" s="225"/>
      <c r="U228" s="225"/>
      <c r="V228" s="225"/>
      <c r="W228" s="225"/>
      <c r="X228" s="225"/>
      <c r="Y228" s="215"/>
      <c r="Z228" s="215"/>
      <c r="AA228" s="215"/>
      <c r="AB228" s="215"/>
      <c r="AC228" s="215"/>
      <c r="AD228" s="215"/>
      <c r="AE228" s="215"/>
      <c r="AF228" s="215"/>
      <c r="AG228" s="215" t="s">
        <v>123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>
      <c r="A229" s="235">
        <v>52</v>
      </c>
      <c r="B229" s="236" t="s">
        <v>329</v>
      </c>
      <c r="C229" s="255" t="s">
        <v>330</v>
      </c>
      <c r="D229" s="237" t="s">
        <v>115</v>
      </c>
      <c r="E229" s="238">
        <v>16</v>
      </c>
      <c r="F229" s="239"/>
      <c r="G229" s="240">
        <f>ROUND(E229*F229,2)</f>
        <v>0</v>
      </c>
      <c r="H229" s="239"/>
      <c r="I229" s="240">
        <f>ROUND(E229*H229,2)</f>
        <v>0</v>
      </c>
      <c r="J229" s="239"/>
      <c r="K229" s="240">
        <f>ROUND(E229*J229,2)</f>
        <v>0</v>
      </c>
      <c r="L229" s="240">
        <v>21</v>
      </c>
      <c r="M229" s="240">
        <f>G229*(1+L229/100)</f>
        <v>0</v>
      </c>
      <c r="N229" s="240">
        <v>0</v>
      </c>
      <c r="O229" s="240">
        <f>ROUND(E229*N229,2)</f>
        <v>0</v>
      </c>
      <c r="P229" s="240">
        <v>0</v>
      </c>
      <c r="Q229" s="240">
        <f>ROUND(E229*P229,2)</f>
        <v>0</v>
      </c>
      <c r="R229" s="240" t="s">
        <v>116</v>
      </c>
      <c r="S229" s="240" t="s">
        <v>117</v>
      </c>
      <c r="T229" s="241" t="s">
        <v>117</v>
      </c>
      <c r="U229" s="225">
        <v>0.125</v>
      </c>
      <c r="V229" s="225">
        <f>ROUND(E229*U229,2)</f>
        <v>2</v>
      </c>
      <c r="W229" s="225"/>
      <c r="X229" s="225" t="s">
        <v>118</v>
      </c>
      <c r="Y229" s="215"/>
      <c r="Z229" s="215"/>
      <c r="AA229" s="215"/>
      <c r="AB229" s="215"/>
      <c r="AC229" s="215"/>
      <c r="AD229" s="215"/>
      <c r="AE229" s="215"/>
      <c r="AF229" s="215"/>
      <c r="AG229" s="215" t="s">
        <v>119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>
      <c r="A230" s="223"/>
      <c r="B230" s="224"/>
      <c r="C230" s="256" t="s">
        <v>331</v>
      </c>
      <c r="D230" s="242"/>
      <c r="E230" s="242"/>
      <c r="F230" s="242"/>
      <c r="G230" s="242"/>
      <c r="H230" s="225"/>
      <c r="I230" s="225"/>
      <c r="J230" s="225"/>
      <c r="K230" s="225"/>
      <c r="L230" s="225"/>
      <c r="M230" s="225"/>
      <c r="N230" s="225"/>
      <c r="O230" s="225"/>
      <c r="P230" s="225"/>
      <c r="Q230" s="225"/>
      <c r="R230" s="225"/>
      <c r="S230" s="225"/>
      <c r="T230" s="225"/>
      <c r="U230" s="225"/>
      <c r="V230" s="225"/>
      <c r="W230" s="225"/>
      <c r="X230" s="225"/>
      <c r="Y230" s="215"/>
      <c r="Z230" s="215"/>
      <c r="AA230" s="215"/>
      <c r="AB230" s="215"/>
      <c r="AC230" s="215"/>
      <c r="AD230" s="215"/>
      <c r="AE230" s="215"/>
      <c r="AF230" s="215"/>
      <c r="AG230" s="215" t="s">
        <v>121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>
      <c r="A231" s="223"/>
      <c r="B231" s="224"/>
      <c r="C231" s="257" t="s">
        <v>332</v>
      </c>
      <c r="D231" s="226"/>
      <c r="E231" s="227">
        <v>16</v>
      </c>
      <c r="F231" s="225"/>
      <c r="G231" s="225"/>
      <c r="H231" s="225"/>
      <c r="I231" s="225"/>
      <c r="J231" s="225"/>
      <c r="K231" s="225"/>
      <c r="L231" s="225"/>
      <c r="M231" s="225"/>
      <c r="N231" s="225"/>
      <c r="O231" s="225"/>
      <c r="P231" s="225"/>
      <c r="Q231" s="225"/>
      <c r="R231" s="225"/>
      <c r="S231" s="225"/>
      <c r="T231" s="225"/>
      <c r="U231" s="225"/>
      <c r="V231" s="225"/>
      <c r="W231" s="225"/>
      <c r="X231" s="225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123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>
      <c r="A232" s="223"/>
      <c r="B232" s="224"/>
      <c r="C232" s="257" t="s">
        <v>328</v>
      </c>
      <c r="D232" s="226"/>
      <c r="E232" s="227"/>
      <c r="F232" s="225"/>
      <c r="G232" s="225"/>
      <c r="H232" s="225"/>
      <c r="I232" s="225"/>
      <c r="J232" s="225"/>
      <c r="K232" s="225"/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15"/>
      <c r="Z232" s="215"/>
      <c r="AA232" s="215"/>
      <c r="AB232" s="215"/>
      <c r="AC232" s="215"/>
      <c r="AD232" s="215"/>
      <c r="AE232" s="215"/>
      <c r="AF232" s="215"/>
      <c r="AG232" s="215" t="s">
        <v>123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ht="22.5" outlineLevel="1">
      <c r="A233" s="235">
        <v>53</v>
      </c>
      <c r="B233" s="236" t="s">
        <v>333</v>
      </c>
      <c r="C233" s="255" t="s">
        <v>334</v>
      </c>
      <c r="D233" s="237" t="s">
        <v>149</v>
      </c>
      <c r="E233" s="238">
        <v>150</v>
      </c>
      <c r="F233" s="239"/>
      <c r="G233" s="240">
        <f>ROUND(E233*F233,2)</f>
        <v>0</v>
      </c>
      <c r="H233" s="239"/>
      <c r="I233" s="240">
        <f>ROUND(E233*H233,2)</f>
        <v>0</v>
      </c>
      <c r="J233" s="239"/>
      <c r="K233" s="240">
        <f>ROUND(E233*J233,2)</f>
        <v>0</v>
      </c>
      <c r="L233" s="240">
        <v>21</v>
      </c>
      <c r="M233" s="240">
        <f>G233*(1+L233/100)</f>
        <v>0</v>
      </c>
      <c r="N233" s="240">
        <v>2.7709999999999999E-2</v>
      </c>
      <c r="O233" s="240">
        <f>ROUND(E233*N233,2)</f>
        <v>4.16</v>
      </c>
      <c r="P233" s="240">
        <v>0</v>
      </c>
      <c r="Q233" s="240">
        <f>ROUND(E233*P233,2)</f>
        <v>0</v>
      </c>
      <c r="R233" s="240" t="s">
        <v>116</v>
      </c>
      <c r="S233" s="240" t="s">
        <v>117</v>
      </c>
      <c r="T233" s="241" t="s">
        <v>117</v>
      </c>
      <c r="U233" s="225">
        <v>8.2000000000000003E-2</v>
      </c>
      <c r="V233" s="225">
        <f>ROUND(E233*U233,2)</f>
        <v>12.3</v>
      </c>
      <c r="W233" s="225"/>
      <c r="X233" s="225" t="s">
        <v>118</v>
      </c>
      <c r="Y233" s="215"/>
      <c r="Z233" s="215"/>
      <c r="AA233" s="215"/>
      <c r="AB233" s="215"/>
      <c r="AC233" s="215"/>
      <c r="AD233" s="215"/>
      <c r="AE233" s="215"/>
      <c r="AF233" s="215"/>
      <c r="AG233" s="215" t="s">
        <v>119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>
      <c r="A234" s="223"/>
      <c r="B234" s="224"/>
      <c r="C234" s="256" t="s">
        <v>335</v>
      </c>
      <c r="D234" s="242"/>
      <c r="E234" s="242"/>
      <c r="F234" s="242"/>
      <c r="G234" s="242"/>
      <c r="H234" s="225"/>
      <c r="I234" s="225"/>
      <c r="J234" s="225"/>
      <c r="K234" s="225"/>
      <c r="L234" s="225"/>
      <c r="M234" s="225"/>
      <c r="N234" s="225"/>
      <c r="O234" s="225"/>
      <c r="P234" s="225"/>
      <c r="Q234" s="225"/>
      <c r="R234" s="225"/>
      <c r="S234" s="225"/>
      <c r="T234" s="225"/>
      <c r="U234" s="225"/>
      <c r="V234" s="225"/>
      <c r="W234" s="225"/>
      <c r="X234" s="225"/>
      <c r="Y234" s="215"/>
      <c r="Z234" s="215"/>
      <c r="AA234" s="215"/>
      <c r="AB234" s="215"/>
      <c r="AC234" s="215"/>
      <c r="AD234" s="215"/>
      <c r="AE234" s="215"/>
      <c r="AF234" s="215"/>
      <c r="AG234" s="215" t="s">
        <v>121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>
      <c r="A235" s="223"/>
      <c r="B235" s="224"/>
      <c r="C235" s="257" t="s">
        <v>336</v>
      </c>
      <c r="D235" s="226"/>
      <c r="E235" s="227">
        <v>150</v>
      </c>
      <c r="F235" s="225"/>
      <c r="G235" s="225"/>
      <c r="H235" s="225"/>
      <c r="I235" s="225"/>
      <c r="J235" s="225"/>
      <c r="K235" s="225"/>
      <c r="L235" s="225"/>
      <c r="M235" s="225"/>
      <c r="N235" s="225"/>
      <c r="O235" s="225"/>
      <c r="P235" s="225"/>
      <c r="Q235" s="225"/>
      <c r="R235" s="225"/>
      <c r="S235" s="225"/>
      <c r="T235" s="225"/>
      <c r="U235" s="225"/>
      <c r="V235" s="225"/>
      <c r="W235" s="225"/>
      <c r="X235" s="225"/>
      <c r="Y235" s="215"/>
      <c r="Z235" s="215"/>
      <c r="AA235" s="215"/>
      <c r="AB235" s="215"/>
      <c r="AC235" s="215"/>
      <c r="AD235" s="215"/>
      <c r="AE235" s="215"/>
      <c r="AF235" s="215"/>
      <c r="AG235" s="215" t="s">
        <v>123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>
      <c r="A236" s="223"/>
      <c r="B236" s="224"/>
      <c r="C236" s="257" t="s">
        <v>125</v>
      </c>
      <c r="D236" s="226"/>
      <c r="E236" s="227"/>
      <c r="F236" s="225"/>
      <c r="G236" s="225"/>
      <c r="H236" s="225"/>
      <c r="I236" s="225"/>
      <c r="J236" s="225"/>
      <c r="K236" s="225"/>
      <c r="L236" s="225"/>
      <c r="M236" s="225"/>
      <c r="N236" s="225"/>
      <c r="O236" s="225"/>
      <c r="P236" s="225"/>
      <c r="Q236" s="225"/>
      <c r="R236" s="225"/>
      <c r="S236" s="225"/>
      <c r="T236" s="225"/>
      <c r="U236" s="225"/>
      <c r="V236" s="225"/>
      <c r="W236" s="225"/>
      <c r="X236" s="225"/>
      <c r="Y236" s="215"/>
      <c r="Z236" s="215"/>
      <c r="AA236" s="215"/>
      <c r="AB236" s="215"/>
      <c r="AC236" s="215"/>
      <c r="AD236" s="215"/>
      <c r="AE236" s="215"/>
      <c r="AF236" s="215"/>
      <c r="AG236" s="215" t="s">
        <v>123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ht="33.75" outlineLevel="1">
      <c r="A237" s="235">
        <v>54</v>
      </c>
      <c r="B237" s="236" t="s">
        <v>337</v>
      </c>
      <c r="C237" s="255" t="s">
        <v>338</v>
      </c>
      <c r="D237" s="237" t="s">
        <v>149</v>
      </c>
      <c r="E237" s="238">
        <v>72</v>
      </c>
      <c r="F237" s="239"/>
      <c r="G237" s="240">
        <f>ROUND(E237*F237,2)</f>
        <v>0</v>
      </c>
      <c r="H237" s="239"/>
      <c r="I237" s="240">
        <f>ROUND(E237*H237,2)</f>
        <v>0</v>
      </c>
      <c r="J237" s="239"/>
      <c r="K237" s="240">
        <f>ROUND(E237*J237,2)</f>
        <v>0</v>
      </c>
      <c r="L237" s="240">
        <v>21</v>
      </c>
      <c r="M237" s="240">
        <f>G237*(1+L237/100)</f>
        <v>0</v>
      </c>
      <c r="N237" s="240">
        <v>0.12471</v>
      </c>
      <c r="O237" s="240">
        <f>ROUND(E237*N237,2)</f>
        <v>8.98</v>
      </c>
      <c r="P237" s="240">
        <v>0</v>
      </c>
      <c r="Q237" s="240">
        <f>ROUND(E237*P237,2)</f>
        <v>0</v>
      </c>
      <c r="R237" s="240" t="s">
        <v>116</v>
      </c>
      <c r="S237" s="240" t="s">
        <v>117</v>
      </c>
      <c r="T237" s="241" t="s">
        <v>117</v>
      </c>
      <c r="U237" s="225">
        <v>0.11899999999999999</v>
      </c>
      <c r="V237" s="225">
        <f>ROUND(E237*U237,2)</f>
        <v>8.57</v>
      </c>
      <c r="W237" s="225"/>
      <c r="X237" s="225" t="s">
        <v>118</v>
      </c>
      <c r="Y237" s="215"/>
      <c r="Z237" s="215"/>
      <c r="AA237" s="215"/>
      <c r="AB237" s="215"/>
      <c r="AC237" s="215"/>
      <c r="AD237" s="215"/>
      <c r="AE237" s="215"/>
      <c r="AF237" s="215"/>
      <c r="AG237" s="215" t="s">
        <v>119</v>
      </c>
      <c r="AH237" s="215"/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1">
      <c r="A238" s="223"/>
      <c r="B238" s="224"/>
      <c r="C238" s="256" t="s">
        <v>335</v>
      </c>
      <c r="D238" s="242"/>
      <c r="E238" s="242"/>
      <c r="F238" s="242"/>
      <c r="G238" s="242"/>
      <c r="H238" s="225"/>
      <c r="I238" s="225"/>
      <c r="J238" s="225"/>
      <c r="K238" s="225"/>
      <c r="L238" s="225"/>
      <c r="M238" s="225"/>
      <c r="N238" s="225"/>
      <c r="O238" s="225"/>
      <c r="P238" s="225"/>
      <c r="Q238" s="225"/>
      <c r="R238" s="225"/>
      <c r="S238" s="225"/>
      <c r="T238" s="225"/>
      <c r="U238" s="225"/>
      <c r="V238" s="225"/>
      <c r="W238" s="225"/>
      <c r="X238" s="225"/>
      <c r="Y238" s="215"/>
      <c r="Z238" s="215"/>
      <c r="AA238" s="215"/>
      <c r="AB238" s="215"/>
      <c r="AC238" s="215"/>
      <c r="AD238" s="215"/>
      <c r="AE238" s="215"/>
      <c r="AF238" s="215"/>
      <c r="AG238" s="215" t="s">
        <v>121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>
      <c r="A239" s="223"/>
      <c r="B239" s="224"/>
      <c r="C239" s="257" t="s">
        <v>339</v>
      </c>
      <c r="D239" s="226"/>
      <c r="E239" s="227">
        <v>72</v>
      </c>
      <c r="F239" s="225"/>
      <c r="G239" s="225"/>
      <c r="H239" s="225"/>
      <c r="I239" s="225"/>
      <c r="J239" s="225"/>
      <c r="K239" s="225"/>
      <c r="L239" s="225"/>
      <c r="M239" s="225"/>
      <c r="N239" s="225"/>
      <c r="O239" s="225"/>
      <c r="P239" s="225"/>
      <c r="Q239" s="225"/>
      <c r="R239" s="225"/>
      <c r="S239" s="225"/>
      <c r="T239" s="225"/>
      <c r="U239" s="225"/>
      <c r="V239" s="225"/>
      <c r="W239" s="225"/>
      <c r="X239" s="225"/>
      <c r="Y239" s="215"/>
      <c r="Z239" s="215"/>
      <c r="AA239" s="215"/>
      <c r="AB239" s="215"/>
      <c r="AC239" s="215"/>
      <c r="AD239" s="215"/>
      <c r="AE239" s="215"/>
      <c r="AF239" s="215"/>
      <c r="AG239" s="215" t="s">
        <v>123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ht="22.5" outlineLevel="1">
      <c r="A240" s="235">
        <v>55</v>
      </c>
      <c r="B240" s="236" t="s">
        <v>340</v>
      </c>
      <c r="C240" s="255" t="s">
        <v>341</v>
      </c>
      <c r="D240" s="237" t="s">
        <v>149</v>
      </c>
      <c r="E240" s="238">
        <v>201</v>
      </c>
      <c r="F240" s="239"/>
      <c r="G240" s="240">
        <f>ROUND(E240*F240,2)</f>
        <v>0</v>
      </c>
      <c r="H240" s="239"/>
      <c r="I240" s="240">
        <f>ROUND(E240*H240,2)</f>
        <v>0</v>
      </c>
      <c r="J240" s="239"/>
      <c r="K240" s="240">
        <f>ROUND(E240*J240,2)</f>
        <v>0</v>
      </c>
      <c r="L240" s="240">
        <v>21</v>
      </c>
      <c r="M240" s="240">
        <f>G240*(1+L240/100)</f>
        <v>0</v>
      </c>
      <c r="N240" s="240">
        <v>0.188</v>
      </c>
      <c r="O240" s="240">
        <f>ROUND(E240*N240,2)</f>
        <v>37.79</v>
      </c>
      <c r="P240" s="240">
        <v>0</v>
      </c>
      <c r="Q240" s="240">
        <f>ROUND(E240*P240,2)</f>
        <v>0</v>
      </c>
      <c r="R240" s="240" t="s">
        <v>116</v>
      </c>
      <c r="S240" s="240" t="s">
        <v>117</v>
      </c>
      <c r="T240" s="241" t="s">
        <v>117</v>
      </c>
      <c r="U240" s="225">
        <v>0.27200000000000002</v>
      </c>
      <c r="V240" s="225">
        <f>ROUND(E240*U240,2)</f>
        <v>54.67</v>
      </c>
      <c r="W240" s="225"/>
      <c r="X240" s="225" t="s">
        <v>118</v>
      </c>
      <c r="Y240" s="215"/>
      <c r="Z240" s="215"/>
      <c r="AA240" s="215"/>
      <c r="AB240" s="215"/>
      <c r="AC240" s="215"/>
      <c r="AD240" s="215"/>
      <c r="AE240" s="215"/>
      <c r="AF240" s="215"/>
      <c r="AG240" s="215" t="s">
        <v>119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>
      <c r="A241" s="223"/>
      <c r="B241" s="224"/>
      <c r="C241" s="256" t="s">
        <v>342</v>
      </c>
      <c r="D241" s="242"/>
      <c r="E241" s="242"/>
      <c r="F241" s="242"/>
      <c r="G241" s="242"/>
      <c r="H241" s="225"/>
      <c r="I241" s="225"/>
      <c r="J241" s="225"/>
      <c r="K241" s="225"/>
      <c r="L241" s="225"/>
      <c r="M241" s="225"/>
      <c r="N241" s="225"/>
      <c r="O241" s="225"/>
      <c r="P241" s="225"/>
      <c r="Q241" s="225"/>
      <c r="R241" s="225"/>
      <c r="S241" s="225"/>
      <c r="T241" s="225"/>
      <c r="U241" s="225"/>
      <c r="V241" s="225"/>
      <c r="W241" s="225"/>
      <c r="X241" s="225"/>
      <c r="Y241" s="215"/>
      <c r="Z241" s="215"/>
      <c r="AA241" s="215"/>
      <c r="AB241" s="215"/>
      <c r="AC241" s="215"/>
      <c r="AD241" s="215"/>
      <c r="AE241" s="215"/>
      <c r="AF241" s="215"/>
      <c r="AG241" s="215" t="s">
        <v>121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>
      <c r="A242" s="223"/>
      <c r="B242" s="224"/>
      <c r="C242" s="257" t="s">
        <v>343</v>
      </c>
      <c r="D242" s="226"/>
      <c r="E242" s="227">
        <v>125</v>
      </c>
      <c r="F242" s="225"/>
      <c r="G242" s="225"/>
      <c r="H242" s="225"/>
      <c r="I242" s="225"/>
      <c r="J242" s="225"/>
      <c r="K242" s="225"/>
      <c r="L242" s="225"/>
      <c r="M242" s="225"/>
      <c r="N242" s="225"/>
      <c r="O242" s="225"/>
      <c r="P242" s="225"/>
      <c r="Q242" s="225"/>
      <c r="R242" s="225"/>
      <c r="S242" s="225"/>
      <c r="T242" s="225"/>
      <c r="U242" s="225"/>
      <c r="V242" s="225"/>
      <c r="W242" s="225"/>
      <c r="X242" s="225"/>
      <c r="Y242" s="215"/>
      <c r="Z242" s="215"/>
      <c r="AA242" s="215"/>
      <c r="AB242" s="215"/>
      <c r="AC242" s="215"/>
      <c r="AD242" s="215"/>
      <c r="AE242" s="215"/>
      <c r="AF242" s="215"/>
      <c r="AG242" s="215" t="s">
        <v>123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>
      <c r="A243" s="223"/>
      <c r="B243" s="224"/>
      <c r="C243" s="257" t="s">
        <v>344</v>
      </c>
      <c r="D243" s="226"/>
      <c r="E243" s="227">
        <v>76</v>
      </c>
      <c r="F243" s="225"/>
      <c r="G243" s="225"/>
      <c r="H243" s="225"/>
      <c r="I243" s="225"/>
      <c r="J243" s="225"/>
      <c r="K243" s="225"/>
      <c r="L243" s="225"/>
      <c r="M243" s="225"/>
      <c r="N243" s="225"/>
      <c r="O243" s="225"/>
      <c r="P243" s="225"/>
      <c r="Q243" s="225"/>
      <c r="R243" s="225"/>
      <c r="S243" s="225"/>
      <c r="T243" s="225"/>
      <c r="U243" s="225"/>
      <c r="V243" s="225"/>
      <c r="W243" s="225"/>
      <c r="X243" s="225"/>
      <c r="Y243" s="215"/>
      <c r="Z243" s="215"/>
      <c r="AA243" s="215"/>
      <c r="AB243" s="215"/>
      <c r="AC243" s="215"/>
      <c r="AD243" s="215"/>
      <c r="AE243" s="215"/>
      <c r="AF243" s="215"/>
      <c r="AG243" s="215" t="s">
        <v>123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>
      <c r="A244" s="223"/>
      <c r="B244" s="224"/>
      <c r="C244" s="257" t="s">
        <v>125</v>
      </c>
      <c r="D244" s="226"/>
      <c r="E244" s="227"/>
      <c r="F244" s="225"/>
      <c r="G244" s="225"/>
      <c r="H244" s="225"/>
      <c r="I244" s="225"/>
      <c r="J244" s="225"/>
      <c r="K244" s="225"/>
      <c r="L244" s="225"/>
      <c r="M244" s="225"/>
      <c r="N244" s="225"/>
      <c r="O244" s="225"/>
      <c r="P244" s="225"/>
      <c r="Q244" s="225"/>
      <c r="R244" s="225"/>
      <c r="S244" s="225"/>
      <c r="T244" s="225"/>
      <c r="U244" s="225"/>
      <c r="V244" s="225"/>
      <c r="W244" s="225"/>
      <c r="X244" s="225"/>
      <c r="Y244" s="215"/>
      <c r="Z244" s="215"/>
      <c r="AA244" s="215"/>
      <c r="AB244" s="215"/>
      <c r="AC244" s="215"/>
      <c r="AD244" s="215"/>
      <c r="AE244" s="215"/>
      <c r="AF244" s="215"/>
      <c r="AG244" s="215" t="s">
        <v>123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>
      <c r="A245" s="235">
        <v>56</v>
      </c>
      <c r="B245" s="236" t="s">
        <v>345</v>
      </c>
      <c r="C245" s="255" t="s">
        <v>346</v>
      </c>
      <c r="D245" s="237" t="s">
        <v>115</v>
      </c>
      <c r="E245" s="238">
        <v>11.475</v>
      </c>
      <c r="F245" s="239"/>
      <c r="G245" s="240">
        <f>ROUND(E245*F245,2)</f>
        <v>0</v>
      </c>
      <c r="H245" s="239"/>
      <c r="I245" s="240">
        <f>ROUND(E245*H245,2)</f>
        <v>0</v>
      </c>
      <c r="J245" s="239"/>
      <c r="K245" s="240">
        <f>ROUND(E245*J245,2)</f>
        <v>0</v>
      </c>
      <c r="L245" s="240">
        <v>21</v>
      </c>
      <c r="M245" s="240">
        <f>G245*(1+L245/100)</f>
        <v>0</v>
      </c>
      <c r="N245" s="240">
        <v>0.154</v>
      </c>
      <c r="O245" s="240">
        <f>ROUND(E245*N245,2)</f>
        <v>1.77</v>
      </c>
      <c r="P245" s="240">
        <v>0</v>
      </c>
      <c r="Q245" s="240">
        <f>ROUND(E245*P245,2)</f>
        <v>0</v>
      </c>
      <c r="R245" s="240" t="s">
        <v>267</v>
      </c>
      <c r="S245" s="240" t="s">
        <v>117</v>
      </c>
      <c r="T245" s="241" t="s">
        <v>117</v>
      </c>
      <c r="U245" s="225">
        <v>0</v>
      </c>
      <c r="V245" s="225">
        <f>ROUND(E245*U245,2)</f>
        <v>0</v>
      </c>
      <c r="W245" s="225"/>
      <c r="X245" s="225" t="s">
        <v>268</v>
      </c>
      <c r="Y245" s="215"/>
      <c r="Z245" s="215"/>
      <c r="AA245" s="215"/>
      <c r="AB245" s="215"/>
      <c r="AC245" s="215"/>
      <c r="AD245" s="215"/>
      <c r="AE245" s="215"/>
      <c r="AF245" s="215"/>
      <c r="AG245" s="215" t="s">
        <v>269</v>
      </c>
      <c r="AH245" s="215"/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>
      <c r="A246" s="223"/>
      <c r="B246" s="224"/>
      <c r="C246" s="257" t="s">
        <v>347</v>
      </c>
      <c r="D246" s="226"/>
      <c r="E246" s="227">
        <v>11.475</v>
      </c>
      <c r="F246" s="225"/>
      <c r="G246" s="225"/>
      <c r="H246" s="225"/>
      <c r="I246" s="225"/>
      <c r="J246" s="225"/>
      <c r="K246" s="225"/>
      <c r="L246" s="225"/>
      <c r="M246" s="225"/>
      <c r="N246" s="225"/>
      <c r="O246" s="225"/>
      <c r="P246" s="225"/>
      <c r="Q246" s="225"/>
      <c r="R246" s="225"/>
      <c r="S246" s="225"/>
      <c r="T246" s="225"/>
      <c r="U246" s="225"/>
      <c r="V246" s="225"/>
      <c r="W246" s="225"/>
      <c r="X246" s="225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123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>
      <c r="A247" s="223"/>
      <c r="B247" s="224"/>
      <c r="C247" s="257" t="s">
        <v>125</v>
      </c>
      <c r="D247" s="226"/>
      <c r="E247" s="227"/>
      <c r="F247" s="225"/>
      <c r="G247" s="225"/>
      <c r="H247" s="225"/>
      <c r="I247" s="225"/>
      <c r="J247" s="225"/>
      <c r="K247" s="225"/>
      <c r="L247" s="225"/>
      <c r="M247" s="225"/>
      <c r="N247" s="225"/>
      <c r="O247" s="225"/>
      <c r="P247" s="225"/>
      <c r="Q247" s="225"/>
      <c r="R247" s="225"/>
      <c r="S247" s="225"/>
      <c r="T247" s="225"/>
      <c r="U247" s="225"/>
      <c r="V247" s="225"/>
      <c r="W247" s="225"/>
      <c r="X247" s="225"/>
      <c r="Y247" s="215"/>
      <c r="Z247" s="215"/>
      <c r="AA247" s="215"/>
      <c r="AB247" s="215"/>
      <c r="AC247" s="215"/>
      <c r="AD247" s="215"/>
      <c r="AE247" s="215"/>
      <c r="AF247" s="215"/>
      <c r="AG247" s="215" t="s">
        <v>123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ht="22.5" outlineLevel="1">
      <c r="A248" s="235">
        <v>57</v>
      </c>
      <c r="B248" s="236" t="s">
        <v>348</v>
      </c>
      <c r="C248" s="255" t="s">
        <v>349</v>
      </c>
      <c r="D248" s="237" t="s">
        <v>149</v>
      </c>
      <c r="E248" s="238">
        <v>127.5</v>
      </c>
      <c r="F248" s="239"/>
      <c r="G248" s="240">
        <f>ROUND(E248*F248,2)</f>
        <v>0</v>
      </c>
      <c r="H248" s="239"/>
      <c r="I248" s="240">
        <f>ROUND(E248*H248,2)</f>
        <v>0</v>
      </c>
      <c r="J248" s="239"/>
      <c r="K248" s="240">
        <f>ROUND(E248*J248,2)</f>
        <v>0</v>
      </c>
      <c r="L248" s="240">
        <v>21</v>
      </c>
      <c r="M248" s="240">
        <f>G248*(1+L248/100)</f>
        <v>0</v>
      </c>
      <c r="N248" s="240">
        <v>0.125</v>
      </c>
      <c r="O248" s="240">
        <f>ROUND(E248*N248,2)</f>
        <v>15.94</v>
      </c>
      <c r="P248" s="240">
        <v>0</v>
      </c>
      <c r="Q248" s="240">
        <f>ROUND(E248*P248,2)</f>
        <v>0</v>
      </c>
      <c r="R248" s="240" t="s">
        <v>267</v>
      </c>
      <c r="S248" s="240" t="s">
        <v>117</v>
      </c>
      <c r="T248" s="241" t="s">
        <v>117</v>
      </c>
      <c r="U248" s="225">
        <v>0</v>
      </c>
      <c r="V248" s="225">
        <f>ROUND(E248*U248,2)</f>
        <v>0</v>
      </c>
      <c r="W248" s="225"/>
      <c r="X248" s="225" t="s">
        <v>268</v>
      </c>
      <c r="Y248" s="215"/>
      <c r="Z248" s="215"/>
      <c r="AA248" s="215"/>
      <c r="AB248" s="215"/>
      <c r="AC248" s="215"/>
      <c r="AD248" s="215"/>
      <c r="AE248" s="215"/>
      <c r="AF248" s="215"/>
      <c r="AG248" s="215" t="s">
        <v>269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>
      <c r="A249" s="223"/>
      <c r="B249" s="224"/>
      <c r="C249" s="257" t="s">
        <v>350</v>
      </c>
      <c r="D249" s="226"/>
      <c r="E249" s="227">
        <v>127.5</v>
      </c>
      <c r="F249" s="225"/>
      <c r="G249" s="225"/>
      <c r="H249" s="225"/>
      <c r="I249" s="225"/>
      <c r="J249" s="225"/>
      <c r="K249" s="225"/>
      <c r="L249" s="225"/>
      <c r="M249" s="225"/>
      <c r="N249" s="225"/>
      <c r="O249" s="225"/>
      <c r="P249" s="225"/>
      <c r="Q249" s="225"/>
      <c r="R249" s="225"/>
      <c r="S249" s="225"/>
      <c r="T249" s="225"/>
      <c r="U249" s="225"/>
      <c r="V249" s="225"/>
      <c r="W249" s="225"/>
      <c r="X249" s="225"/>
      <c r="Y249" s="215"/>
      <c r="Z249" s="215"/>
      <c r="AA249" s="215"/>
      <c r="AB249" s="215"/>
      <c r="AC249" s="215"/>
      <c r="AD249" s="215"/>
      <c r="AE249" s="215"/>
      <c r="AF249" s="215"/>
      <c r="AG249" s="215" t="s">
        <v>123</v>
      </c>
      <c r="AH249" s="215">
        <v>0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>
      <c r="A250" s="223"/>
      <c r="B250" s="224"/>
      <c r="C250" s="257" t="s">
        <v>125</v>
      </c>
      <c r="D250" s="226"/>
      <c r="E250" s="227"/>
      <c r="F250" s="225"/>
      <c r="G250" s="225"/>
      <c r="H250" s="225"/>
      <c r="I250" s="225"/>
      <c r="J250" s="225"/>
      <c r="K250" s="225"/>
      <c r="L250" s="225"/>
      <c r="M250" s="225"/>
      <c r="N250" s="225"/>
      <c r="O250" s="225"/>
      <c r="P250" s="225"/>
      <c r="Q250" s="225"/>
      <c r="R250" s="225"/>
      <c r="S250" s="225"/>
      <c r="T250" s="225"/>
      <c r="U250" s="225"/>
      <c r="V250" s="225"/>
      <c r="W250" s="225"/>
      <c r="X250" s="225"/>
      <c r="Y250" s="215"/>
      <c r="Z250" s="215"/>
      <c r="AA250" s="215"/>
      <c r="AB250" s="215"/>
      <c r="AC250" s="215"/>
      <c r="AD250" s="215"/>
      <c r="AE250" s="215"/>
      <c r="AF250" s="215"/>
      <c r="AG250" s="215" t="s">
        <v>123</v>
      </c>
      <c r="AH250" s="215">
        <v>0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>
      <c r="A251" s="229" t="s">
        <v>111</v>
      </c>
      <c r="B251" s="230" t="s">
        <v>72</v>
      </c>
      <c r="C251" s="254" t="s">
        <v>73</v>
      </c>
      <c r="D251" s="231"/>
      <c r="E251" s="232"/>
      <c r="F251" s="233"/>
      <c r="G251" s="233">
        <f>SUMIF(AG252:AG293,"&lt;&gt;NOR",G252:G293)</f>
        <v>0</v>
      </c>
      <c r="H251" s="233"/>
      <c r="I251" s="233">
        <f>SUM(I252:I293)</f>
        <v>0</v>
      </c>
      <c r="J251" s="233"/>
      <c r="K251" s="233">
        <f>SUM(K252:K293)</f>
        <v>0</v>
      </c>
      <c r="L251" s="233"/>
      <c r="M251" s="233">
        <f>SUM(M252:M293)</f>
        <v>0</v>
      </c>
      <c r="N251" s="233"/>
      <c r="O251" s="233">
        <f>SUM(O252:O293)</f>
        <v>0</v>
      </c>
      <c r="P251" s="233"/>
      <c r="Q251" s="233">
        <f>SUM(Q252:Q293)</f>
        <v>56.389999999999986</v>
      </c>
      <c r="R251" s="233"/>
      <c r="S251" s="233"/>
      <c r="T251" s="234"/>
      <c r="U251" s="228"/>
      <c r="V251" s="228">
        <f>SUM(V252:V293)</f>
        <v>204.12000000000003</v>
      </c>
      <c r="W251" s="228"/>
      <c r="X251" s="228"/>
      <c r="AG251" t="s">
        <v>112</v>
      </c>
    </row>
    <row r="252" spans="1:60" outlineLevel="1">
      <c r="A252" s="235">
        <v>58</v>
      </c>
      <c r="B252" s="236" t="s">
        <v>351</v>
      </c>
      <c r="C252" s="255" t="s">
        <v>352</v>
      </c>
      <c r="D252" s="237" t="s">
        <v>160</v>
      </c>
      <c r="E252" s="238">
        <v>17.664999999999999</v>
      </c>
      <c r="F252" s="239"/>
      <c r="G252" s="240">
        <f>ROUND(E252*F252,2)</f>
        <v>0</v>
      </c>
      <c r="H252" s="239"/>
      <c r="I252" s="240">
        <f>ROUND(E252*H252,2)</f>
        <v>0</v>
      </c>
      <c r="J252" s="239"/>
      <c r="K252" s="240">
        <f>ROUND(E252*J252,2)</f>
        <v>0</v>
      </c>
      <c r="L252" s="240">
        <v>21</v>
      </c>
      <c r="M252" s="240">
        <f>G252*(1+L252/100)</f>
        <v>0</v>
      </c>
      <c r="N252" s="240">
        <v>0</v>
      </c>
      <c r="O252" s="240">
        <f>ROUND(E252*N252,2)</f>
        <v>0</v>
      </c>
      <c r="P252" s="240">
        <v>2</v>
      </c>
      <c r="Q252" s="240">
        <f>ROUND(E252*P252,2)</f>
        <v>35.33</v>
      </c>
      <c r="R252" s="240" t="s">
        <v>353</v>
      </c>
      <c r="S252" s="240" t="s">
        <v>117</v>
      </c>
      <c r="T252" s="241" t="s">
        <v>117</v>
      </c>
      <c r="U252" s="225">
        <v>6.4359999999999999</v>
      </c>
      <c r="V252" s="225">
        <f>ROUND(E252*U252,2)</f>
        <v>113.69</v>
      </c>
      <c r="W252" s="225"/>
      <c r="X252" s="225" t="s">
        <v>118</v>
      </c>
      <c r="Y252" s="215"/>
      <c r="Z252" s="215"/>
      <c r="AA252" s="215"/>
      <c r="AB252" s="215"/>
      <c r="AC252" s="215"/>
      <c r="AD252" s="215"/>
      <c r="AE252" s="215"/>
      <c r="AF252" s="215"/>
      <c r="AG252" s="215" t="s">
        <v>119</v>
      </c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>
      <c r="A253" s="223"/>
      <c r="B253" s="224"/>
      <c r="C253" s="256" t="s">
        <v>354</v>
      </c>
      <c r="D253" s="242"/>
      <c r="E253" s="242"/>
      <c r="F253" s="242"/>
      <c r="G253" s="242"/>
      <c r="H253" s="225"/>
      <c r="I253" s="225"/>
      <c r="J253" s="225"/>
      <c r="K253" s="225"/>
      <c r="L253" s="225"/>
      <c r="M253" s="225"/>
      <c r="N253" s="225"/>
      <c r="O253" s="225"/>
      <c r="P253" s="225"/>
      <c r="Q253" s="225"/>
      <c r="R253" s="225"/>
      <c r="S253" s="225"/>
      <c r="T253" s="225"/>
      <c r="U253" s="225"/>
      <c r="V253" s="225"/>
      <c r="W253" s="225"/>
      <c r="X253" s="225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121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>
      <c r="A254" s="223"/>
      <c r="B254" s="224"/>
      <c r="C254" s="257" t="s">
        <v>355</v>
      </c>
      <c r="D254" s="226"/>
      <c r="E254" s="227">
        <v>3.915</v>
      </c>
      <c r="F254" s="225"/>
      <c r="G254" s="225"/>
      <c r="H254" s="225"/>
      <c r="I254" s="225"/>
      <c r="J254" s="225"/>
      <c r="K254" s="225"/>
      <c r="L254" s="225"/>
      <c r="M254" s="225"/>
      <c r="N254" s="225"/>
      <c r="O254" s="225"/>
      <c r="P254" s="225"/>
      <c r="Q254" s="225"/>
      <c r="R254" s="225"/>
      <c r="S254" s="225"/>
      <c r="T254" s="225"/>
      <c r="U254" s="225"/>
      <c r="V254" s="225"/>
      <c r="W254" s="225"/>
      <c r="X254" s="225"/>
      <c r="Y254" s="215"/>
      <c r="Z254" s="215"/>
      <c r="AA254" s="215"/>
      <c r="AB254" s="215"/>
      <c r="AC254" s="215"/>
      <c r="AD254" s="215"/>
      <c r="AE254" s="215"/>
      <c r="AF254" s="215"/>
      <c r="AG254" s="215" t="s">
        <v>123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>
      <c r="A255" s="223"/>
      <c r="B255" s="224"/>
      <c r="C255" s="257" t="s">
        <v>356</v>
      </c>
      <c r="D255" s="226"/>
      <c r="E255" s="227">
        <v>13.75</v>
      </c>
      <c r="F255" s="225"/>
      <c r="G255" s="225"/>
      <c r="H255" s="225"/>
      <c r="I255" s="225"/>
      <c r="J255" s="225"/>
      <c r="K255" s="225"/>
      <c r="L255" s="225"/>
      <c r="M255" s="225"/>
      <c r="N255" s="225"/>
      <c r="O255" s="225"/>
      <c r="P255" s="225"/>
      <c r="Q255" s="225"/>
      <c r="R255" s="225"/>
      <c r="S255" s="225"/>
      <c r="T255" s="225"/>
      <c r="U255" s="225"/>
      <c r="V255" s="225"/>
      <c r="W255" s="225"/>
      <c r="X255" s="225"/>
      <c r="Y255" s="215"/>
      <c r="Z255" s="215"/>
      <c r="AA255" s="215"/>
      <c r="AB255" s="215"/>
      <c r="AC255" s="215"/>
      <c r="AD255" s="215"/>
      <c r="AE255" s="215"/>
      <c r="AF255" s="215"/>
      <c r="AG255" s="215" t="s">
        <v>123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>
      <c r="A256" s="223"/>
      <c r="B256" s="224"/>
      <c r="C256" s="257" t="s">
        <v>133</v>
      </c>
      <c r="D256" s="226"/>
      <c r="E256" s="227"/>
      <c r="F256" s="225"/>
      <c r="G256" s="225"/>
      <c r="H256" s="225"/>
      <c r="I256" s="225"/>
      <c r="J256" s="225"/>
      <c r="K256" s="225"/>
      <c r="L256" s="225"/>
      <c r="M256" s="225"/>
      <c r="N256" s="225"/>
      <c r="O256" s="225"/>
      <c r="P256" s="225"/>
      <c r="Q256" s="225"/>
      <c r="R256" s="225"/>
      <c r="S256" s="225"/>
      <c r="T256" s="225"/>
      <c r="U256" s="225"/>
      <c r="V256" s="225"/>
      <c r="W256" s="225"/>
      <c r="X256" s="225"/>
      <c r="Y256" s="215"/>
      <c r="Z256" s="215"/>
      <c r="AA256" s="215"/>
      <c r="AB256" s="215"/>
      <c r="AC256" s="215"/>
      <c r="AD256" s="215"/>
      <c r="AE256" s="215"/>
      <c r="AF256" s="215"/>
      <c r="AG256" s="215" t="s">
        <v>123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ht="22.5" outlineLevel="1">
      <c r="A257" s="235">
        <v>59</v>
      </c>
      <c r="B257" s="236" t="s">
        <v>357</v>
      </c>
      <c r="C257" s="255" t="s">
        <v>358</v>
      </c>
      <c r="D257" s="237" t="s">
        <v>160</v>
      </c>
      <c r="E257" s="238">
        <v>4.1875</v>
      </c>
      <c r="F257" s="239"/>
      <c r="G257" s="240">
        <f>ROUND(E257*F257,2)</f>
        <v>0</v>
      </c>
      <c r="H257" s="239"/>
      <c r="I257" s="240">
        <f>ROUND(E257*H257,2)</f>
        <v>0</v>
      </c>
      <c r="J257" s="239"/>
      <c r="K257" s="240">
        <f>ROUND(E257*J257,2)</f>
        <v>0</v>
      </c>
      <c r="L257" s="240">
        <v>21</v>
      </c>
      <c r="M257" s="240">
        <f>G257*(1+L257/100)</f>
        <v>0</v>
      </c>
      <c r="N257" s="240">
        <v>1.1199999999999999E-3</v>
      </c>
      <c r="O257" s="240">
        <f>ROUND(E257*N257,2)</f>
        <v>0</v>
      </c>
      <c r="P257" s="240">
        <v>2.5</v>
      </c>
      <c r="Q257" s="240">
        <f>ROUND(E257*P257,2)</f>
        <v>10.47</v>
      </c>
      <c r="R257" s="240" t="s">
        <v>353</v>
      </c>
      <c r="S257" s="240" t="s">
        <v>117</v>
      </c>
      <c r="T257" s="241" t="s">
        <v>117</v>
      </c>
      <c r="U257" s="225">
        <v>1.756</v>
      </c>
      <c r="V257" s="225">
        <f>ROUND(E257*U257,2)</f>
        <v>7.35</v>
      </c>
      <c r="W257" s="225"/>
      <c r="X257" s="225" t="s">
        <v>118</v>
      </c>
      <c r="Y257" s="215"/>
      <c r="Z257" s="215"/>
      <c r="AA257" s="215"/>
      <c r="AB257" s="215"/>
      <c r="AC257" s="215"/>
      <c r="AD257" s="215"/>
      <c r="AE257" s="215"/>
      <c r="AF257" s="215"/>
      <c r="AG257" s="215" t="s">
        <v>119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ht="22.5" outlineLevel="1">
      <c r="A258" s="223"/>
      <c r="B258" s="224"/>
      <c r="C258" s="256" t="s">
        <v>359</v>
      </c>
      <c r="D258" s="242"/>
      <c r="E258" s="242"/>
      <c r="F258" s="242"/>
      <c r="G258" s="242"/>
      <c r="H258" s="225"/>
      <c r="I258" s="225"/>
      <c r="J258" s="225"/>
      <c r="K258" s="225"/>
      <c r="L258" s="225"/>
      <c r="M258" s="225"/>
      <c r="N258" s="225"/>
      <c r="O258" s="225"/>
      <c r="P258" s="225"/>
      <c r="Q258" s="225"/>
      <c r="R258" s="225"/>
      <c r="S258" s="225"/>
      <c r="T258" s="225"/>
      <c r="U258" s="225"/>
      <c r="V258" s="225"/>
      <c r="W258" s="225"/>
      <c r="X258" s="225"/>
      <c r="Y258" s="215"/>
      <c r="Z258" s="215"/>
      <c r="AA258" s="215"/>
      <c r="AB258" s="215"/>
      <c r="AC258" s="215"/>
      <c r="AD258" s="215"/>
      <c r="AE258" s="215"/>
      <c r="AF258" s="215"/>
      <c r="AG258" s="215" t="s">
        <v>121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43" t="str">
        <f>C258</f>
        <v>nebo vybourání otvorů průřezové plochy přes 4 m2 ve zdivu nadzákladovém, včetně pomocného lešení o výšce podlahy do 1900 mm a pro zatížení do 1,5 kPa  (150 kg/m2),</v>
      </c>
      <c r="BB258" s="215"/>
      <c r="BC258" s="215"/>
      <c r="BD258" s="215"/>
      <c r="BE258" s="215"/>
      <c r="BF258" s="215"/>
      <c r="BG258" s="215"/>
      <c r="BH258" s="215"/>
    </row>
    <row r="259" spans="1:60" outlineLevel="1">
      <c r="A259" s="223"/>
      <c r="B259" s="224"/>
      <c r="C259" s="257" t="s">
        <v>360</v>
      </c>
      <c r="D259" s="226"/>
      <c r="E259" s="227">
        <v>1.7875000000000001</v>
      </c>
      <c r="F259" s="225"/>
      <c r="G259" s="225"/>
      <c r="H259" s="225"/>
      <c r="I259" s="225"/>
      <c r="J259" s="225"/>
      <c r="K259" s="225"/>
      <c r="L259" s="225"/>
      <c r="M259" s="225"/>
      <c r="N259" s="225"/>
      <c r="O259" s="225"/>
      <c r="P259" s="225"/>
      <c r="Q259" s="225"/>
      <c r="R259" s="225"/>
      <c r="S259" s="225"/>
      <c r="T259" s="225"/>
      <c r="U259" s="225"/>
      <c r="V259" s="225"/>
      <c r="W259" s="225"/>
      <c r="X259" s="225"/>
      <c r="Y259" s="215"/>
      <c r="Z259" s="215"/>
      <c r="AA259" s="215"/>
      <c r="AB259" s="215"/>
      <c r="AC259" s="215"/>
      <c r="AD259" s="215"/>
      <c r="AE259" s="215"/>
      <c r="AF259" s="215"/>
      <c r="AG259" s="215" t="s">
        <v>123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>
      <c r="A260" s="223"/>
      <c r="B260" s="224"/>
      <c r="C260" s="257" t="s">
        <v>361</v>
      </c>
      <c r="D260" s="226"/>
      <c r="E260" s="227">
        <v>2.4</v>
      </c>
      <c r="F260" s="225"/>
      <c r="G260" s="225"/>
      <c r="H260" s="225"/>
      <c r="I260" s="225"/>
      <c r="J260" s="225"/>
      <c r="K260" s="225"/>
      <c r="L260" s="225"/>
      <c r="M260" s="225"/>
      <c r="N260" s="225"/>
      <c r="O260" s="225"/>
      <c r="P260" s="225"/>
      <c r="Q260" s="225"/>
      <c r="R260" s="225"/>
      <c r="S260" s="225"/>
      <c r="T260" s="225"/>
      <c r="U260" s="225"/>
      <c r="V260" s="225"/>
      <c r="W260" s="225"/>
      <c r="X260" s="225"/>
      <c r="Y260" s="215"/>
      <c r="Z260" s="215"/>
      <c r="AA260" s="215"/>
      <c r="AB260" s="215"/>
      <c r="AC260" s="215"/>
      <c r="AD260" s="215"/>
      <c r="AE260" s="215"/>
      <c r="AF260" s="215"/>
      <c r="AG260" s="215" t="s">
        <v>123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>
      <c r="A261" s="223"/>
      <c r="B261" s="224"/>
      <c r="C261" s="257" t="s">
        <v>133</v>
      </c>
      <c r="D261" s="226"/>
      <c r="E261" s="227"/>
      <c r="F261" s="225"/>
      <c r="G261" s="225"/>
      <c r="H261" s="225"/>
      <c r="I261" s="225"/>
      <c r="J261" s="225"/>
      <c r="K261" s="225"/>
      <c r="L261" s="225"/>
      <c r="M261" s="225"/>
      <c r="N261" s="225"/>
      <c r="O261" s="225"/>
      <c r="P261" s="225"/>
      <c r="Q261" s="225"/>
      <c r="R261" s="225"/>
      <c r="S261" s="225"/>
      <c r="T261" s="225"/>
      <c r="U261" s="225"/>
      <c r="V261" s="225"/>
      <c r="W261" s="225"/>
      <c r="X261" s="225"/>
      <c r="Y261" s="215"/>
      <c r="Z261" s="215"/>
      <c r="AA261" s="215"/>
      <c r="AB261" s="215"/>
      <c r="AC261" s="215"/>
      <c r="AD261" s="215"/>
      <c r="AE261" s="215"/>
      <c r="AF261" s="215"/>
      <c r="AG261" s="215" t="s">
        <v>123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ht="33.75" outlineLevel="1">
      <c r="A262" s="235">
        <v>60</v>
      </c>
      <c r="B262" s="236" t="s">
        <v>362</v>
      </c>
      <c r="C262" s="255" t="s">
        <v>363</v>
      </c>
      <c r="D262" s="237" t="s">
        <v>218</v>
      </c>
      <c r="E262" s="238">
        <v>2</v>
      </c>
      <c r="F262" s="239"/>
      <c r="G262" s="240">
        <f>ROUND(E262*F262,2)</f>
        <v>0</v>
      </c>
      <c r="H262" s="239"/>
      <c r="I262" s="240">
        <f>ROUND(E262*H262,2)</f>
        <v>0</v>
      </c>
      <c r="J262" s="239"/>
      <c r="K262" s="240">
        <f>ROUND(E262*J262,2)</f>
        <v>0</v>
      </c>
      <c r="L262" s="240">
        <v>21</v>
      </c>
      <c r="M262" s="240">
        <f>G262*(1+L262/100)</f>
        <v>0</v>
      </c>
      <c r="N262" s="240">
        <v>0</v>
      </c>
      <c r="O262" s="240">
        <f>ROUND(E262*N262,2)</f>
        <v>0</v>
      </c>
      <c r="P262" s="240">
        <v>8.2000000000000003E-2</v>
      </c>
      <c r="Q262" s="240">
        <f>ROUND(E262*P262,2)</f>
        <v>0.16</v>
      </c>
      <c r="R262" s="240" t="s">
        <v>116</v>
      </c>
      <c r="S262" s="240" t="s">
        <v>117</v>
      </c>
      <c r="T262" s="241" t="s">
        <v>117</v>
      </c>
      <c r="U262" s="225">
        <v>0.58799999999999997</v>
      </c>
      <c r="V262" s="225">
        <f>ROUND(E262*U262,2)</f>
        <v>1.18</v>
      </c>
      <c r="W262" s="225"/>
      <c r="X262" s="225" t="s">
        <v>118</v>
      </c>
      <c r="Y262" s="215"/>
      <c r="Z262" s="215"/>
      <c r="AA262" s="215"/>
      <c r="AB262" s="215"/>
      <c r="AC262" s="215"/>
      <c r="AD262" s="215"/>
      <c r="AE262" s="215"/>
      <c r="AF262" s="215"/>
      <c r="AG262" s="215" t="s">
        <v>119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1">
      <c r="A263" s="223"/>
      <c r="B263" s="224"/>
      <c r="C263" s="256" t="s">
        <v>364</v>
      </c>
      <c r="D263" s="242"/>
      <c r="E263" s="242"/>
      <c r="F263" s="242"/>
      <c r="G263" s="242"/>
      <c r="H263" s="225"/>
      <c r="I263" s="225"/>
      <c r="J263" s="225"/>
      <c r="K263" s="225"/>
      <c r="L263" s="225"/>
      <c r="M263" s="225"/>
      <c r="N263" s="225"/>
      <c r="O263" s="225"/>
      <c r="P263" s="225"/>
      <c r="Q263" s="225"/>
      <c r="R263" s="225"/>
      <c r="S263" s="225"/>
      <c r="T263" s="225"/>
      <c r="U263" s="225"/>
      <c r="V263" s="225"/>
      <c r="W263" s="225"/>
      <c r="X263" s="225"/>
      <c r="Y263" s="215"/>
      <c r="Z263" s="215"/>
      <c r="AA263" s="215"/>
      <c r="AB263" s="215"/>
      <c r="AC263" s="215"/>
      <c r="AD263" s="215"/>
      <c r="AE263" s="215"/>
      <c r="AF263" s="215"/>
      <c r="AG263" s="215" t="s">
        <v>121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43" t="str">
        <f>C263</f>
        <v>s uložením hmot na skládku na vzdálenost do 3 m nebo s naložením na dopravní prostředek, se zásypem jam a jeho zhutněním</v>
      </c>
      <c r="BB263" s="215"/>
      <c r="BC263" s="215"/>
      <c r="BD263" s="215"/>
      <c r="BE263" s="215"/>
      <c r="BF263" s="215"/>
      <c r="BG263" s="215"/>
      <c r="BH263" s="215"/>
    </row>
    <row r="264" spans="1:60" outlineLevel="1">
      <c r="A264" s="223"/>
      <c r="B264" s="224"/>
      <c r="C264" s="257" t="s">
        <v>365</v>
      </c>
      <c r="D264" s="226"/>
      <c r="E264" s="227">
        <v>1</v>
      </c>
      <c r="F264" s="225"/>
      <c r="G264" s="225"/>
      <c r="H264" s="225"/>
      <c r="I264" s="225"/>
      <c r="J264" s="225"/>
      <c r="K264" s="225"/>
      <c r="L264" s="225"/>
      <c r="M264" s="225"/>
      <c r="N264" s="225"/>
      <c r="O264" s="225"/>
      <c r="P264" s="225"/>
      <c r="Q264" s="225"/>
      <c r="R264" s="225"/>
      <c r="S264" s="225"/>
      <c r="T264" s="225"/>
      <c r="U264" s="225"/>
      <c r="V264" s="225"/>
      <c r="W264" s="225"/>
      <c r="X264" s="225"/>
      <c r="Y264" s="215"/>
      <c r="Z264" s="215"/>
      <c r="AA264" s="215"/>
      <c r="AB264" s="215"/>
      <c r="AC264" s="215"/>
      <c r="AD264" s="215"/>
      <c r="AE264" s="215"/>
      <c r="AF264" s="215"/>
      <c r="AG264" s="215" t="s">
        <v>123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>
      <c r="A265" s="223"/>
      <c r="B265" s="224"/>
      <c r="C265" s="257" t="s">
        <v>366</v>
      </c>
      <c r="D265" s="226"/>
      <c r="E265" s="227">
        <v>1</v>
      </c>
      <c r="F265" s="225"/>
      <c r="G265" s="225"/>
      <c r="H265" s="225"/>
      <c r="I265" s="225"/>
      <c r="J265" s="225"/>
      <c r="K265" s="225"/>
      <c r="L265" s="225"/>
      <c r="M265" s="225"/>
      <c r="N265" s="225"/>
      <c r="O265" s="225"/>
      <c r="P265" s="225"/>
      <c r="Q265" s="225"/>
      <c r="R265" s="225"/>
      <c r="S265" s="225"/>
      <c r="T265" s="225"/>
      <c r="U265" s="225"/>
      <c r="V265" s="225"/>
      <c r="W265" s="225"/>
      <c r="X265" s="225"/>
      <c r="Y265" s="215"/>
      <c r="Z265" s="215"/>
      <c r="AA265" s="215"/>
      <c r="AB265" s="215"/>
      <c r="AC265" s="215"/>
      <c r="AD265" s="215"/>
      <c r="AE265" s="215"/>
      <c r="AF265" s="215"/>
      <c r="AG265" s="215" t="s">
        <v>123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>
      <c r="A266" s="223"/>
      <c r="B266" s="224"/>
      <c r="C266" s="257" t="s">
        <v>133</v>
      </c>
      <c r="D266" s="226"/>
      <c r="E266" s="227"/>
      <c r="F266" s="225"/>
      <c r="G266" s="225"/>
      <c r="H266" s="225"/>
      <c r="I266" s="225"/>
      <c r="J266" s="225"/>
      <c r="K266" s="225"/>
      <c r="L266" s="225"/>
      <c r="M266" s="225"/>
      <c r="N266" s="225"/>
      <c r="O266" s="225"/>
      <c r="P266" s="225"/>
      <c r="Q266" s="225"/>
      <c r="R266" s="225"/>
      <c r="S266" s="225"/>
      <c r="T266" s="225"/>
      <c r="U266" s="225"/>
      <c r="V266" s="225"/>
      <c r="W266" s="225"/>
      <c r="X266" s="225"/>
      <c r="Y266" s="215"/>
      <c r="Z266" s="215"/>
      <c r="AA266" s="215"/>
      <c r="AB266" s="215"/>
      <c r="AC266" s="215"/>
      <c r="AD266" s="215"/>
      <c r="AE266" s="215"/>
      <c r="AF266" s="215"/>
      <c r="AG266" s="215" t="s">
        <v>123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ht="33.75" outlineLevel="1">
      <c r="A267" s="235">
        <v>61</v>
      </c>
      <c r="B267" s="236" t="s">
        <v>367</v>
      </c>
      <c r="C267" s="255" t="s">
        <v>368</v>
      </c>
      <c r="D267" s="237" t="s">
        <v>115</v>
      </c>
      <c r="E267" s="238">
        <v>19.7</v>
      </c>
      <c r="F267" s="239"/>
      <c r="G267" s="240">
        <f>ROUND(E267*F267,2)</f>
        <v>0</v>
      </c>
      <c r="H267" s="239"/>
      <c r="I267" s="240">
        <f>ROUND(E267*H267,2)</f>
        <v>0</v>
      </c>
      <c r="J267" s="239"/>
      <c r="K267" s="240">
        <f>ROUND(E267*J267,2)</f>
        <v>0</v>
      </c>
      <c r="L267" s="240">
        <v>21</v>
      </c>
      <c r="M267" s="240">
        <f>G267*(1+L267/100)</f>
        <v>0</v>
      </c>
      <c r="N267" s="240">
        <v>0</v>
      </c>
      <c r="O267" s="240">
        <f>ROUND(E267*N267,2)</f>
        <v>0</v>
      </c>
      <c r="P267" s="240">
        <v>5.8999999999999997E-2</v>
      </c>
      <c r="Q267" s="240">
        <f>ROUND(E267*P267,2)</f>
        <v>1.1599999999999999</v>
      </c>
      <c r="R267" s="240" t="s">
        <v>353</v>
      </c>
      <c r="S267" s="240" t="s">
        <v>117</v>
      </c>
      <c r="T267" s="241" t="s">
        <v>117</v>
      </c>
      <c r="U267" s="225">
        <v>0.2</v>
      </c>
      <c r="V267" s="225">
        <f>ROUND(E267*U267,2)</f>
        <v>3.94</v>
      </c>
      <c r="W267" s="225"/>
      <c r="X267" s="225" t="s">
        <v>118</v>
      </c>
      <c r="Y267" s="215"/>
      <c r="Z267" s="215"/>
      <c r="AA267" s="215"/>
      <c r="AB267" s="215"/>
      <c r="AC267" s="215"/>
      <c r="AD267" s="215"/>
      <c r="AE267" s="215"/>
      <c r="AF267" s="215"/>
      <c r="AG267" s="215" t="s">
        <v>119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>
      <c r="A268" s="223"/>
      <c r="B268" s="224"/>
      <c r="C268" s="257" t="s">
        <v>369</v>
      </c>
      <c r="D268" s="226"/>
      <c r="E268" s="227">
        <v>19.7</v>
      </c>
      <c r="F268" s="225"/>
      <c r="G268" s="225"/>
      <c r="H268" s="225"/>
      <c r="I268" s="225"/>
      <c r="J268" s="225"/>
      <c r="K268" s="225"/>
      <c r="L268" s="225"/>
      <c r="M268" s="225"/>
      <c r="N268" s="225"/>
      <c r="O268" s="225"/>
      <c r="P268" s="225"/>
      <c r="Q268" s="225"/>
      <c r="R268" s="225"/>
      <c r="S268" s="225"/>
      <c r="T268" s="225"/>
      <c r="U268" s="225"/>
      <c r="V268" s="225"/>
      <c r="W268" s="225"/>
      <c r="X268" s="225"/>
      <c r="Y268" s="215"/>
      <c r="Z268" s="215"/>
      <c r="AA268" s="215"/>
      <c r="AB268" s="215"/>
      <c r="AC268" s="215"/>
      <c r="AD268" s="215"/>
      <c r="AE268" s="215"/>
      <c r="AF268" s="215"/>
      <c r="AG268" s="215" t="s">
        <v>123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1">
      <c r="A269" s="235">
        <v>62</v>
      </c>
      <c r="B269" s="236" t="s">
        <v>370</v>
      </c>
      <c r="C269" s="255" t="s">
        <v>371</v>
      </c>
      <c r="D269" s="237" t="s">
        <v>372</v>
      </c>
      <c r="E269" s="238">
        <v>7</v>
      </c>
      <c r="F269" s="239"/>
      <c r="G269" s="240">
        <f>ROUND(E269*F269,2)</f>
        <v>0</v>
      </c>
      <c r="H269" s="239"/>
      <c r="I269" s="240">
        <f>ROUND(E269*H269,2)</f>
        <v>0</v>
      </c>
      <c r="J269" s="239"/>
      <c r="K269" s="240">
        <f>ROUND(E269*J269,2)</f>
        <v>0</v>
      </c>
      <c r="L269" s="240">
        <v>21</v>
      </c>
      <c r="M269" s="240">
        <f>G269*(1+L269/100)</f>
        <v>0</v>
      </c>
      <c r="N269" s="240">
        <v>0</v>
      </c>
      <c r="O269" s="240">
        <f>ROUND(E269*N269,2)</f>
        <v>0</v>
      </c>
      <c r="P269" s="240">
        <v>0.05</v>
      </c>
      <c r="Q269" s="240">
        <f>ROUND(E269*P269,2)</f>
        <v>0.35</v>
      </c>
      <c r="R269" s="240"/>
      <c r="S269" s="240" t="s">
        <v>281</v>
      </c>
      <c r="T269" s="241" t="s">
        <v>282</v>
      </c>
      <c r="U269" s="225">
        <v>0.36</v>
      </c>
      <c r="V269" s="225">
        <f>ROUND(E269*U269,2)</f>
        <v>2.52</v>
      </c>
      <c r="W269" s="225"/>
      <c r="X269" s="225" t="s">
        <v>118</v>
      </c>
      <c r="Y269" s="215"/>
      <c r="Z269" s="215"/>
      <c r="AA269" s="215"/>
      <c r="AB269" s="215"/>
      <c r="AC269" s="215"/>
      <c r="AD269" s="215"/>
      <c r="AE269" s="215"/>
      <c r="AF269" s="215"/>
      <c r="AG269" s="215" t="s">
        <v>119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1">
      <c r="A270" s="223"/>
      <c r="B270" s="224"/>
      <c r="C270" s="257" t="s">
        <v>373</v>
      </c>
      <c r="D270" s="226"/>
      <c r="E270" s="227">
        <v>7</v>
      </c>
      <c r="F270" s="225"/>
      <c r="G270" s="225"/>
      <c r="H270" s="225"/>
      <c r="I270" s="225"/>
      <c r="J270" s="225"/>
      <c r="K270" s="225"/>
      <c r="L270" s="225"/>
      <c r="M270" s="225"/>
      <c r="N270" s="225"/>
      <c r="O270" s="225"/>
      <c r="P270" s="225"/>
      <c r="Q270" s="225"/>
      <c r="R270" s="225"/>
      <c r="S270" s="225"/>
      <c r="T270" s="225"/>
      <c r="U270" s="225"/>
      <c r="V270" s="225"/>
      <c r="W270" s="225"/>
      <c r="X270" s="225"/>
      <c r="Y270" s="215"/>
      <c r="Z270" s="215"/>
      <c r="AA270" s="215"/>
      <c r="AB270" s="215"/>
      <c r="AC270" s="215"/>
      <c r="AD270" s="215"/>
      <c r="AE270" s="215"/>
      <c r="AF270" s="215"/>
      <c r="AG270" s="215" t="s">
        <v>123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>
      <c r="A271" s="223"/>
      <c r="B271" s="224"/>
      <c r="C271" s="257" t="s">
        <v>374</v>
      </c>
      <c r="D271" s="226"/>
      <c r="E271" s="227"/>
      <c r="F271" s="225"/>
      <c r="G271" s="225"/>
      <c r="H271" s="225"/>
      <c r="I271" s="225"/>
      <c r="J271" s="225"/>
      <c r="K271" s="225"/>
      <c r="L271" s="225"/>
      <c r="M271" s="225"/>
      <c r="N271" s="225"/>
      <c r="O271" s="225"/>
      <c r="P271" s="225"/>
      <c r="Q271" s="225"/>
      <c r="R271" s="225"/>
      <c r="S271" s="225"/>
      <c r="T271" s="225"/>
      <c r="U271" s="225"/>
      <c r="V271" s="225"/>
      <c r="W271" s="225"/>
      <c r="X271" s="225"/>
      <c r="Y271" s="215"/>
      <c r="Z271" s="215"/>
      <c r="AA271" s="215"/>
      <c r="AB271" s="215"/>
      <c r="AC271" s="215"/>
      <c r="AD271" s="215"/>
      <c r="AE271" s="215"/>
      <c r="AF271" s="215"/>
      <c r="AG271" s="215" t="s">
        <v>123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>
      <c r="A272" s="223"/>
      <c r="B272" s="224"/>
      <c r="C272" s="257" t="s">
        <v>133</v>
      </c>
      <c r="D272" s="226"/>
      <c r="E272" s="227"/>
      <c r="F272" s="225"/>
      <c r="G272" s="225"/>
      <c r="H272" s="225"/>
      <c r="I272" s="225"/>
      <c r="J272" s="225"/>
      <c r="K272" s="225"/>
      <c r="L272" s="225"/>
      <c r="M272" s="225"/>
      <c r="N272" s="225"/>
      <c r="O272" s="225"/>
      <c r="P272" s="225"/>
      <c r="Q272" s="225"/>
      <c r="R272" s="225"/>
      <c r="S272" s="225"/>
      <c r="T272" s="225"/>
      <c r="U272" s="225"/>
      <c r="V272" s="225"/>
      <c r="W272" s="225"/>
      <c r="X272" s="225"/>
      <c r="Y272" s="215"/>
      <c r="Z272" s="215"/>
      <c r="AA272" s="215"/>
      <c r="AB272" s="215"/>
      <c r="AC272" s="215"/>
      <c r="AD272" s="215"/>
      <c r="AE272" s="215"/>
      <c r="AF272" s="215"/>
      <c r="AG272" s="215" t="s">
        <v>123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>
      <c r="A273" s="235">
        <v>63</v>
      </c>
      <c r="B273" s="236" t="s">
        <v>375</v>
      </c>
      <c r="C273" s="255" t="s">
        <v>376</v>
      </c>
      <c r="D273" s="237" t="s">
        <v>372</v>
      </c>
      <c r="E273" s="238">
        <v>3</v>
      </c>
      <c r="F273" s="239"/>
      <c r="G273" s="240">
        <f>ROUND(E273*F273,2)</f>
        <v>0</v>
      </c>
      <c r="H273" s="239"/>
      <c r="I273" s="240">
        <f>ROUND(E273*H273,2)</f>
        <v>0</v>
      </c>
      <c r="J273" s="239"/>
      <c r="K273" s="240">
        <f>ROUND(E273*J273,2)</f>
        <v>0</v>
      </c>
      <c r="L273" s="240">
        <v>21</v>
      </c>
      <c r="M273" s="240">
        <f>G273*(1+L273/100)</f>
        <v>0</v>
      </c>
      <c r="N273" s="240">
        <v>0</v>
      </c>
      <c r="O273" s="240">
        <f>ROUND(E273*N273,2)</f>
        <v>0</v>
      </c>
      <c r="P273" s="240">
        <v>0.05</v>
      </c>
      <c r="Q273" s="240">
        <f>ROUND(E273*P273,2)</f>
        <v>0.15</v>
      </c>
      <c r="R273" s="240"/>
      <c r="S273" s="240" t="s">
        <v>281</v>
      </c>
      <c r="T273" s="241" t="s">
        <v>282</v>
      </c>
      <c r="U273" s="225">
        <v>0.36</v>
      </c>
      <c r="V273" s="225">
        <f>ROUND(E273*U273,2)</f>
        <v>1.08</v>
      </c>
      <c r="W273" s="225"/>
      <c r="X273" s="225" t="s">
        <v>118</v>
      </c>
      <c r="Y273" s="215"/>
      <c r="Z273" s="215"/>
      <c r="AA273" s="215"/>
      <c r="AB273" s="215"/>
      <c r="AC273" s="215"/>
      <c r="AD273" s="215"/>
      <c r="AE273" s="215"/>
      <c r="AF273" s="215"/>
      <c r="AG273" s="215" t="s">
        <v>119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>
      <c r="A274" s="223"/>
      <c r="B274" s="224"/>
      <c r="C274" s="257" t="s">
        <v>377</v>
      </c>
      <c r="D274" s="226"/>
      <c r="E274" s="227">
        <v>3</v>
      </c>
      <c r="F274" s="225"/>
      <c r="G274" s="225"/>
      <c r="H274" s="225"/>
      <c r="I274" s="225"/>
      <c r="J274" s="225"/>
      <c r="K274" s="225"/>
      <c r="L274" s="225"/>
      <c r="M274" s="225"/>
      <c r="N274" s="225"/>
      <c r="O274" s="225"/>
      <c r="P274" s="225"/>
      <c r="Q274" s="225"/>
      <c r="R274" s="225"/>
      <c r="S274" s="225"/>
      <c r="T274" s="225"/>
      <c r="U274" s="225"/>
      <c r="V274" s="225"/>
      <c r="W274" s="225"/>
      <c r="X274" s="225"/>
      <c r="Y274" s="215"/>
      <c r="Z274" s="215"/>
      <c r="AA274" s="215"/>
      <c r="AB274" s="215"/>
      <c r="AC274" s="215"/>
      <c r="AD274" s="215"/>
      <c r="AE274" s="215"/>
      <c r="AF274" s="215"/>
      <c r="AG274" s="215" t="s">
        <v>123</v>
      </c>
      <c r="AH274" s="215">
        <v>0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>
      <c r="A275" s="223"/>
      <c r="B275" s="224"/>
      <c r="C275" s="257" t="s">
        <v>133</v>
      </c>
      <c r="D275" s="226"/>
      <c r="E275" s="227"/>
      <c r="F275" s="225"/>
      <c r="G275" s="225"/>
      <c r="H275" s="225"/>
      <c r="I275" s="225"/>
      <c r="J275" s="225"/>
      <c r="K275" s="225"/>
      <c r="L275" s="225"/>
      <c r="M275" s="225"/>
      <c r="N275" s="225"/>
      <c r="O275" s="225"/>
      <c r="P275" s="225"/>
      <c r="Q275" s="225"/>
      <c r="R275" s="225"/>
      <c r="S275" s="225"/>
      <c r="T275" s="225"/>
      <c r="U275" s="225"/>
      <c r="V275" s="225"/>
      <c r="W275" s="225"/>
      <c r="X275" s="225"/>
      <c r="Y275" s="215"/>
      <c r="Z275" s="215"/>
      <c r="AA275" s="215"/>
      <c r="AB275" s="215"/>
      <c r="AC275" s="215"/>
      <c r="AD275" s="215"/>
      <c r="AE275" s="215"/>
      <c r="AF275" s="215"/>
      <c r="AG275" s="215" t="s">
        <v>123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>
      <c r="A276" s="235">
        <v>64</v>
      </c>
      <c r="B276" s="236" t="s">
        <v>378</v>
      </c>
      <c r="C276" s="255" t="s">
        <v>379</v>
      </c>
      <c r="D276" s="237" t="s">
        <v>218</v>
      </c>
      <c r="E276" s="238">
        <v>18</v>
      </c>
      <c r="F276" s="239"/>
      <c r="G276" s="240">
        <f>ROUND(E276*F276,2)</f>
        <v>0</v>
      </c>
      <c r="H276" s="239"/>
      <c r="I276" s="240">
        <f>ROUND(E276*H276,2)</f>
        <v>0</v>
      </c>
      <c r="J276" s="239"/>
      <c r="K276" s="240">
        <f>ROUND(E276*J276,2)</f>
        <v>0</v>
      </c>
      <c r="L276" s="240">
        <v>21</v>
      </c>
      <c r="M276" s="240">
        <f>G276*(1+L276/100)</f>
        <v>0</v>
      </c>
      <c r="N276" s="240">
        <v>0</v>
      </c>
      <c r="O276" s="240">
        <f>ROUND(E276*N276,2)</f>
        <v>0</v>
      </c>
      <c r="P276" s="240">
        <v>0.25</v>
      </c>
      <c r="Q276" s="240">
        <f>ROUND(E276*P276,2)</f>
        <v>4.5</v>
      </c>
      <c r="R276" s="240"/>
      <c r="S276" s="240" t="s">
        <v>281</v>
      </c>
      <c r="T276" s="241" t="s">
        <v>282</v>
      </c>
      <c r="U276" s="225">
        <v>2.2290000000000001</v>
      </c>
      <c r="V276" s="225">
        <f>ROUND(E276*U276,2)</f>
        <v>40.119999999999997</v>
      </c>
      <c r="W276" s="225"/>
      <c r="X276" s="225" t="s">
        <v>118</v>
      </c>
      <c r="Y276" s="215"/>
      <c r="Z276" s="215"/>
      <c r="AA276" s="215"/>
      <c r="AB276" s="215"/>
      <c r="AC276" s="215"/>
      <c r="AD276" s="215"/>
      <c r="AE276" s="215"/>
      <c r="AF276" s="215"/>
      <c r="AG276" s="215" t="s">
        <v>119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1">
      <c r="A277" s="223"/>
      <c r="B277" s="224"/>
      <c r="C277" s="257" t="s">
        <v>380</v>
      </c>
      <c r="D277" s="226"/>
      <c r="E277" s="227">
        <v>18</v>
      </c>
      <c r="F277" s="225"/>
      <c r="G277" s="225"/>
      <c r="H277" s="225"/>
      <c r="I277" s="225"/>
      <c r="J277" s="225"/>
      <c r="K277" s="225"/>
      <c r="L277" s="225"/>
      <c r="M277" s="225"/>
      <c r="N277" s="225"/>
      <c r="O277" s="225"/>
      <c r="P277" s="225"/>
      <c r="Q277" s="225"/>
      <c r="R277" s="225"/>
      <c r="S277" s="225"/>
      <c r="T277" s="225"/>
      <c r="U277" s="225"/>
      <c r="V277" s="225"/>
      <c r="W277" s="225"/>
      <c r="X277" s="225"/>
      <c r="Y277" s="215"/>
      <c r="Z277" s="215"/>
      <c r="AA277" s="215"/>
      <c r="AB277" s="215"/>
      <c r="AC277" s="215"/>
      <c r="AD277" s="215"/>
      <c r="AE277" s="215"/>
      <c r="AF277" s="215"/>
      <c r="AG277" s="215" t="s">
        <v>123</v>
      </c>
      <c r="AH277" s="215">
        <v>0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>
      <c r="A278" s="223"/>
      <c r="B278" s="224"/>
      <c r="C278" s="257" t="s">
        <v>133</v>
      </c>
      <c r="D278" s="226"/>
      <c r="E278" s="227"/>
      <c r="F278" s="225"/>
      <c r="G278" s="225"/>
      <c r="H278" s="225"/>
      <c r="I278" s="225"/>
      <c r="J278" s="225"/>
      <c r="K278" s="225"/>
      <c r="L278" s="225"/>
      <c r="M278" s="225"/>
      <c r="N278" s="225"/>
      <c r="O278" s="225"/>
      <c r="P278" s="225"/>
      <c r="Q278" s="225"/>
      <c r="R278" s="225"/>
      <c r="S278" s="225"/>
      <c r="T278" s="225"/>
      <c r="U278" s="225"/>
      <c r="V278" s="225"/>
      <c r="W278" s="225"/>
      <c r="X278" s="225"/>
      <c r="Y278" s="215"/>
      <c r="Z278" s="215"/>
      <c r="AA278" s="215"/>
      <c r="AB278" s="215"/>
      <c r="AC278" s="215"/>
      <c r="AD278" s="215"/>
      <c r="AE278" s="215"/>
      <c r="AF278" s="215"/>
      <c r="AG278" s="215" t="s">
        <v>123</v>
      </c>
      <c r="AH278" s="215">
        <v>0</v>
      </c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>
      <c r="A279" s="235">
        <v>65</v>
      </c>
      <c r="B279" s="236" t="s">
        <v>381</v>
      </c>
      <c r="C279" s="255" t="s">
        <v>382</v>
      </c>
      <c r="D279" s="237" t="s">
        <v>218</v>
      </c>
      <c r="E279" s="238">
        <v>11</v>
      </c>
      <c r="F279" s="239"/>
      <c r="G279" s="240">
        <f>ROUND(E279*F279,2)</f>
        <v>0</v>
      </c>
      <c r="H279" s="239"/>
      <c r="I279" s="240">
        <f>ROUND(E279*H279,2)</f>
        <v>0</v>
      </c>
      <c r="J279" s="239"/>
      <c r="K279" s="240">
        <f>ROUND(E279*J279,2)</f>
        <v>0</v>
      </c>
      <c r="L279" s="240">
        <v>21</v>
      </c>
      <c r="M279" s="240">
        <f>G279*(1+L279/100)</f>
        <v>0</v>
      </c>
      <c r="N279" s="240">
        <v>0</v>
      </c>
      <c r="O279" s="240">
        <f>ROUND(E279*N279,2)</f>
        <v>0</v>
      </c>
      <c r="P279" s="240">
        <v>0.25</v>
      </c>
      <c r="Q279" s="240">
        <f>ROUND(E279*P279,2)</f>
        <v>2.75</v>
      </c>
      <c r="R279" s="240"/>
      <c r="S279" s="240" t="s">
        <v>281</v>
      </c>
      <c r="T279" s="241" t="s">
        <v>282</v>
      </c>
      <c r="U279" s="225">
        <v>2.2290000000000001</v>
      </c>
      <c r="V279" s="225">
        <f>ROUND(E279*U279,2)</f>
        <v>24.52</v>
      </c>
      <c r="W279" s="225"/>
      <c r="X279" s="225" t="s">
        <v>118</v>
      </c>
      <c r="Y279" s="215"/>
      <c r="Z279" s="215"/>
      <c r="AA279" s="215"/>
      <c r="AB279" s="215"/>
      <c r="AC279" s="215"/>
      <c r="AD279" s="215"/>
      <c r="AE279" s="215"/>
      <c r="AF279" s="215"/>
      <c r="AG279" s="215" t="s">
        <v>119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>
      <c r="A280" s="223"/>
      <c r="B280" s="224"/>
      <c r="C280" s="257" t="s">
        <v>383</v>
      </c>
      <c r="D280" s="226"/>
      <c r="E280" s="227">
        <v>11</v>
      </c>
      <c r="F280" s="225"/>
      <c r="G280" s="225"/>
      <c r="H280" s="225"/>
      <c r="I280" s="225"/>
      <c r="J280" s="225"/>
      <c r="K280" s="225"/>
      <c r="L280" s="225"/>
      <c r="M280" s="225"/>
      <c r="N280" s="225"/>
      <c r="O280" s="225"/>
      <c r="P280" s="225"/>
      <c r="Q280" s="225"/>
      <c r="R280" s="225"/>
      <c r="S280" s="225"/>
      <c r="T280" s="225"/>
      <c r="U280" s="225"/>
      <c r="V280" s="225"/>
      <c r="W280" s="225"/>
      <c r="X280" s="225"/>
      <c r="Y280" s="215"/>
      <c r="Z280" s="215"/>
      <c r="AA280" s="215"/>
      <c r="AB280" s="215"/>
      <c r="AC280" s="215"/>
      <c r="AD280" s="215"/>
      <c r="AE280" s="215"/>
      <c r="AF280" s="215"/>
      <c r="AG280" s="215" t="s">
        <v>123</v>
      </c>
      <c r="AH280" s="215">
        <v>0</v>
      </c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>
      <c r="A281" s="223"/>
      <c r="B281" s="224"/>
      <c r="C281" s="257" t="s">
        <v>133</v>
      </c>
      <c r="D281" s="226"/>
      <c r="E281" s="227"/>
      <c r="F281" s="225"/>
      <c r="G281" s="225"/>
      <c r="H281" s="225"/>
      <c r="I281" s="225"/>
      <c r="J281" s="225"/>
      <c r="K281" s="225"/>
      <c r="L281" s="225"/>
      <c r="M281" s="225"/>
      <c r="N281" s="225"/>
      <c r="O281" s="225"/>
      <c r="P281" s="225"/>
      <c r="Q281" s="225"/>
      <c r="R281" s="225"/>
      <c r="S281" s="225"/>
      <c r="T281" s="225"/>
      <c r="U281" s="225"/>
      <c r="V281" s="225"/>
      <c r="W281" s="225"/>
      <c r="X281" s="225"/>
      <c r="Y281" s="215"/>
      <c r="Z281" s="215"/>
      <c r="AA281" s="215"/>
      <c r="AB281" s="215"/>
      <c r="AC281" s="215"/>
      <c r="AD281" s="215"/>
      <c r="AE281" s="215"/>
      <c r="AF281" s="215"/>
      <c r="AG281" s="215" t="s">
        <v>123</v>
      </c>
      <c r="AH281" s="215">
        <v>0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1">
      <c r="A282" s="235">
        <v>66</v>
      </c>
      <c r="B282" s="236" t="s">
        <v>384</v>
      </c>
      <c r="C282" s="255" t="s">
        <v>385</v>
      </c>
      <c r="D282" s="237" t="s">
        <v>218</v>
      </c>
      <c r="E282" s="238">
        <v>1</v>
      </c>
      <c r="F282" s="239"/>
      <c r="G282" s="240">
        <f>ROUND(E282*F282,2)</f>
        <v>0</v>
      </c>
      <c r="H282" s="239"/>
      <c r="I282" s="240">
        <f>ROUND(E282*H282,2)</f>
        <v>0</v>
      </c>
      <c r="J282" s="239"/>
      <c r="K282" s="240">
        <f>ROUND(E282*J282,2)</f>
        <v>0</v>
      </c>
      <c r="L282" s="240">
        <v>21</v>
      </c>
      <c r="M282" s="240">
        <f>G282*(1+L282/100)</f>
        <v>0</v>
      </c>
      <c r="N282" s="240">
        <v>0</v>
      </c>
      <c r="O282" s="240">
        <f>ROUND(E282*N282,2)</f>
        <v>0</v>
      </c>
      <c r="P282" s="240">
        <v>0.187</v>
      </c>
      <c r="Q282" s="240">
        <f>ROUND(E282*P282,2)</f>
        <v>0.19</v>
      </c>
      <c r="R282" s="240"/>
      <c r="S282" s="240" t="s">
        <v>281</v>
      </c>
      <c r="T282" s="241" t="s">
        <v>282</v>
      </c>
      <c r="U282" s="225">
        <v>3.2389999999999999</v>
      </c>
      <c r="V282" s="225">
        <f>ROUND(E282*U282,2)</f>
        <v>3.24</v>
      </c>
      <c r="W282" s="225"/>
      <c r="X282" s="225" t="s">
        <v>118</v>
      </c>
      <c r="Y282" s="215"/>
      <c r="Z282" s="215"/>
      <c r="AA282" s="215"/>
      <c r="AB282" s="215"/>
      <c r="AC282" s="215"/>
      <c r="AD282" s="215"/>
      <c r="AE282" s="215"/>
      <c r="AF282" s="215"/>
      <c r="AG282" s="215" t="s">
        <v>119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>
      <c r="A283" s="223"/>
      <c r="B283" s="224"/>
      <c r="C283" s="257" t="s">
        <v>386</v>
      </c>
      <c r="D283" s="226"/>
      <c r="E283" s="227">
        <v>1</v>
      </c>
      <c r="F283" s="225"/>
      <c r="G283" s="225"/>
      <c r="H283" s="225"/>
      <c r="I283" s="225"/>
      <c r="J283" s="225"/>
      <c r="K283" s="225"/>
      <c r="L283" s="225"/>
      <c r="M283" s="225"/>
      <c r="N283" s="225"/>
      <c r="O283" s="225"/>
      <c r="P283" s="225"/>
      <c r="Q283" s="225"/>
      <c r="R283" s="225"/>
      <c r="S283" s="225"/>
      <c r="T283" s="225"/>
      <c r="U283" s="225"/>
      <c r="V283" s="225"/>
      <c r="W283" s="225"/>
      <c r="X283" s="225"/>
      <c r="Y283" s="215"/>
      <c r="Z283" s="215"/>
      <c r="AA283" s="215"/>
      <c r="AB283" s="215"/>
      <c r="AC283" s="215"/>
      <c r="AD283" s="215"/>
      <c r="AE283" s="215"/>
      <c r="AF283" s="215"/>
      <c r="AG283" s="215" t="s">
        <v>123</v>
      </c>
      <c r="AH283" s="215">
        <v>0</v>
      </c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1">
      <c r="A284" s="223"/>
      <c r="B284" s="224"/>
      <c r="C284" s="257" t="s">
        <v>374</v>
      </c>
      <c r="D284" s="226"/>
      <c r="E284" s="227"/>
      <c r="F284" s="225"/>
      <c r="G284" s="225"/>
      <c r="H284" s="225"/>
      <c r="I284" s="225"/>
      <c r="J284" s="225"/>
      <c r="K284" s="225"/>
      <c r="L284" s="225"/>
      <c r="M284" s="225"/>
      <c r="N284" s="225"/>
      <c r="O284" s="225"/>
      <c r="P284" s="225"/>
      <c r="Q284" s="225"/>
      <c r="R284" s="225"/>
      <c r="S284" s="225"/>
      <c r="T284" s="225"/>
      <c r="U284" s="225"/>
      <c r="V284" s="225"/>
      <c r="W284" s="225"/>
      <c r="X284" s="225"/>
      <c r="Y284" s="215"/>
      <c r="Z284" s="215"/>
      <c r="AA284" s="215"/>
      <c r="AB284" s="215"/>
      <c r="AC284" s="215"/>
      <c r="AD284" s="215"/>
      <c r="AE284" s="215"/>
      <c r="AF284" s="215"/>
      <c r="AG284" s="215" t="s">
        <v>123</v>
      </c>
      <c r="AH284" s="215">
        <v>0</v>
      </c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>
      <c r="A285" s="223"/>
      <c r="B285" s="224"/>
      <c r="C285" s="257" t="s">
        <v>133</v>
      </c>
      <c r="D285" s="226"/>
      <c r="E285" s="227"/>
      <c r="F285" s="225"/>
      <c r="G285" s="225"/>
      <c r="H285" s="225"/>
      <c r="I285" s="225"/>
      <c r="J285" s="225"/>
      <c r="K285" s="225"/>
      <c r="L285" s="225"/>
      <c r="M285" s="225"/>
      <c r="N285" s="225"/>
      <c r="O285" s="225"/>
      <c r="P285" s="225"/>
      <c r="Q285" s="225"/>
      <c r="R285" s="225"/>
      <c r="S285" s="225"/>
      <c r="T285" s="225"/>
      <c r="U285" s="225"/>
      <c r="V285" s="225"/>
      <c r="W285" s="225"/>
      <c r="X285" s="225"/>
      <c r="Y285" s="215"/>
      <c r="Z285" s="215"/>
      <c r="AA285" s="215"/>
      <c r="AB285" s="215"/>
      <c r="AC285" s="215"/>
      <c r="AD285" s="215"/>
      <c r="AE285" s="215"/>
      <c r="AF285" s="215"/>
      <c r="AG285" s="215" t="s">
        <v>123</v>
      </c>
      <c r="AH285" s="215">
        <v>0</v>
      </c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>
      <c r="A286" s="235">
        <v>67</v>
      </c>
      <c r="B286" s="236" t="s">
        <v>387</v>
      </c>
      <c r="C286" s="255" t="s">
        <v>388</v>
      </c>
      <c r="D286" s="237" t="s">
        <v>218</v>
      </c>
      <c r="E286" s="238">
        <v>2</v>
      </c>
      <c r="F286" s="239"/>
      <c r="G286" s="240">
        <f>ROUND(E286*F286,2)</f>
        <v>0</v>
      </c>
      <c r="H286" s="239"/>
      <c r="I286" s="240">
        <f>ROUND(E286*H286,2)</f>
        <v>0</v>
      </c>
      <c r="J286" s="239"/>
      <c r="K286" s="240">
        <f>ROUND(E286*J286,2)</f>
        <v>0</v>
      </c>
      <c r="L286" s="240">
        <v>21</v>
      </c>
      <c r="M286" s="240">
        <f>G286*(1+L286/100)</f>
        <v>0</v>
      </c>
      <c r="N286" s="240">
        <v>0</v>
      </c>
      <c r="O286" s="240">
        <f>ROUND(E286*N286,2)</f>
        <v>0</v>
      </c>
      <c r="P286" s="240">
        <v>0.187</v>
      </c>
      <c r="Q286" s="240">
        <f>ROUND(E286*P286,2)</f>
        <v>0.37</v>
      </c>
      <c r="R286" s="240"/>
      <c r="S286" s="240" t="s">
        <v>281</v>
      </c>
      <c r="T286" s="241" t="s">
        <v>282</v>
      </c>
      <c r="U286" s="225">
        <v>3.2389999999999999</v>
      </c>
      <c r="V286" s="225">
        <f>ROUND(E286*U286,2)</f>
        <v>6.48</v>
      </c>
      <c r="W286" s="225"/>
      <c r="X286" s="225" t="s">
        <v>118</v>
      </c>
      <c r="Y286" s="215"/>
      <c r="Z286" s="215"/>
      <c r="AA286" s="215"/>
      <c r="AB286" s="215"/>
      <c r="AC286" s="215"/>
      <c r="AD286" s="215"/>
      <c r="AE286" s="215"/>
      <c r="AF286" s="215"/>
      <c r="AG286" s="215" t="s">
        <v>119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1">
      <c r="A287" s="223"/>
      <c r="B287" s="224"/>
      <c r="C287" s="257" t="s">
        <v>389</v>
      </c>
      <c r="D287" s="226"/>
      <c r="E287" s="227">
        <v>2</v>
      </c>
      <c r="F287" s="225"/>
      <c r="G287" s="225"/>
      <c r="H287" s="225"/>
      <c r="I287" s="225"/>
      <c r="J287" s="225"/>
      <c r="K287" s="225"/>
      <c r="L287" s="225"/>
      <c r="M287" s="225"/>
      <c r="N287" s="225"/>
      <c r="O287" s="225"/>
      <c r="P287" s="225"/>
      <c r="Q287" s="225"/>
      <c r="R287" s="225"/>
      <c r="S287" s="225"/>
      <c r="T287" s="225"/>
      <c r="U287" s="225"/>
      <c r="V287" s="225"/>
      <c r="W287" s="225"/>
      <c r="X287" s="225"/>
      <c r="Y287" s="215"/>
      <c r="Z287" s="215"/>
      <c r="AA287" s="215"/>
      <c r="AB287" s="215"/>
      <c r="AC287" s="215"/>
      <c r="AD287" s="215"/>
      <c r="AE287" s="215"/>
      <c r="AF287" s="215"/>
      <c r="AG287" s="215" t="s">
        <v>123</v>
      </c>
      <c r="AH287" s="215">
        <v>0</v>
      </c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1">
      <c r="A288" s="223"/>
      <c r="B288" s="224"/>
      <c r="C288" s="257" t="s">
        <v>390</v>
      </c>
      <c r="D288" s="226"/>
      <c r="E288" s="227"/>
      <c r="F288" s="225"/>
      <c r="G288" s="225"/>
      <c r="H288" s="225"/>
      <c r="I288" s="225"/>
      <c r="J288" s="225"/>
      <c r="K288" s="225"/>
      <c r="L288" s="225"/>
      <c r="M288" s="225"/>
      <c r="N288" s="225"/>
      <c r="O288" s="225"/>
      <c r="P288" s="225"/>
      <c r="Q288" s="225"/>
      <c r="R288" s="225"/>
      <c r="S288" s="225"/>
      <c r="T288" s="225"/>
      <c r="U288" s="225"/>
      <c r="V288" s="225"/>
      <c r="W288" s="225"/>
      <c r="X288" s="225"/>
      <c r="Y288" s="215"/>
      <c r="Z288" s="215"/>
      <c r="AA288" s="215"/>
      <c r="AB288" s="215"/>
      <c r="AC288" s="215"/>
      <c r="AD288" s="215"/>
      <c r="AE288" s="215"/>
      <c r="AF288" s="215"/>
      <c r="AG288" s="215" t="s">
        <v>123</v>
      </c>
      <c r="AH288" s="215">
        <v>0</v>
      </c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>
      <c r="A289" s="223"/>
      <c r="B289" s="224"/>
      <c r="C289" s="257" t="s">
        <v>133</v>
      </c>
      <c r="D289" s="226"/>
      <c r="E289" s="227"/>
      <c r="F289" s="225"/>
      <c r="G289" s="225"/>
      <c r="H289" s="225"/>
      <c r="I289" s="225"/>
      <c r="J289" s="225"/>
      <c r="K289" s="225"/>
      <c r="L289" s="225"/>
      <c r="M289" s="225"/>
      <c r="N289" s="225"/>
      <c r="O289" s="225"/>
      <c r="P289" s="225"/>
      <c r="Q289" s="225"/>
      <c r="R289" s="225"/>
      <c r="S289" s="225"/>
      <c r="T289" s="225"/>
      <c r="U289" s="225"/>
      <c r="V289" s="225"/>
      <c r="W289" s="225"/>
      <c r="X289" s="225"/>
      <c r="Y289" s="215"/>
      <c r="Z289" s="215"/>
      <c r="AA289" s="215"/>
      <c r="AB289" s="215"/>
      <c r="AC289" s="215"/>
      <c r="AD289" s="215"/>
      <c r="AE289" s="215"/>
      <c r="AF289" s="215"/>
      <c r="AG289" s="215" t="s">
        <v>123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>
      <c r="A290" s="235">
        <v>68</v>
      </c>
      <c r="B290" s="236" t="s">
        <v>391</v>
      </c>
      <c r="C290" s="255" t="s">
        <v>392</v>
      </c>
      <c r="D290" s="237" t="s">
        <v>160</v>
      </c>
      <c r="E290" s="238">
        <v>0.4</v>
      </c>
      <c r="F290" s="239"/>
      <c r="G290" s="240">
        <f>ROUND(E290*F290,2)</f>
        <v>0</v>
      </c>
      <c r="H290" s="239"/>
      <c r="I290" s="240">
        <f>ROUND(E290*H290,2)</f>
        <v>0</v>
      </c>
      <c r="J290" s="239"/>
      <c r="K290" s="240">
        <f>ROUND(E290*J290,2)</f>
        <v>0</v>
      </c>
      <c r="L290" s="240">
        <v>21</v>
      </c>
      <c r="M290" s="240">
        <f>G290*(1+L290/100)</f>
        <v>0</v>
      </c>
      <c r="N290" s="240">
        <v>0</v>
      </c>
      <c r="O290" s="240">
        <f>ROUND(E290*N290,2)</f>
        <v>0</v>
      </c>
      <c r="P290" s="240">
        <v>2.4</v>
      </c>
      <c r="Q290" s="240">
        <f>ROUND(E290*P290,2)</f>
        <v>0.96</v>
      </c>
      <c r="R290" s="240" t="s">
        <v>211</v>
      </c>
      <c r="S290" s="240" t="s">
        <v>117</v>
      </c>
      <c r="T290" s="241" t="s">
        <v>117</v>
      </c>
      <c r="U290" s="225">
        <v>0</v>
      </c>
      <c r="V290" s="225">
        <f>ROUND(E290*U290,2)</f>
        <v>0</v>
      </c>
      <c r="W290" s="225"/>
      <c r="X290" s="225" t="s">
        <v>212</v>
      </c>
      <c r="Y290" s="215"/>
      <c r="Z290" s="215"/>
      <c r="AA290" s="215"/>
      <c r="AB290" s="215"/>
      <c r="AC290" s="215"/>
      <c r="AD290" s="215"/>
      <c r="AE290" s="215"/>
      <c r="AF290" s="215"/>
      <c r="AG290" s="215" t="s">
        <v>213</v>
      </c>
      <c r="AH290" s="215"/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>
      <c r="A291" s="223"/>
      <c r="B291" s="224"/>
      <c r="C291" s="256" t="s">
        <v>393</v>
      </c>
      <c r="D291" s="242"/>
      <c r="E291" s="242"/>
      <c r="F291" s="242"/>
      <c r="G291" s="242"/>
      <c r="H291" s="225"/>
      <c r="I291" s="225"/>
      <c r="J291" s="225"/>
      <c r="K291" s="225"/>
      <c r="L291" s="225"/>
      <c r="M291" s="225"/>
      <c r="N291" s="225"/>
      <c r="O291" s="225"/>
      <c r="P291" s="225"/>
      <c r="Q291" s="225"/>
      <c r="R291" s="225"/>
      <c r="S291" s="225"/>
      <c r="T291" s="225"/>
      <c r="U291" s="225"/>
      <c r="V291" s="225"/>
      <c r="W291" s="225"/>
      <c r="X291" s="225"/>
      <c r="Y291" s="215"/>
      <c r="Z291" s="215"/>
      <c r="AA291" s="215"/>
      <c r="AB291" s="215"/>
      <c r="AC291" s="215"/>
      <c r="AD291" s="215"/>
      <c r="AE291" s="215"/>
      <c r="AF291" s="215"/>
      <c r="AG291" s="215" t="s">
        <v>121</v>
      </c>
      <c r="AH291" s="215"/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43" t="str">
        <f>C291</f>
        <v>nebo vybourání otvorů průřezové plochy přes 4 m2 v základech. Svislá a vodorovná doprava suti, odvoz do 10 km.</v>
      </c>
      <c r="BB291" s="215"/>
      <c r="BC291" s="215"/>
      <c r="BD291" s="215"/>
      <c r="BE291" s="215"/>
      <c r="BF291" s="215"/>
      <c r="BG291" s="215"/>
      <c r="BH291" s="215"/>
    </row>
    <row r="292" spans="1:60" outlineLevel="1">
      <c r="A292" s="223"/>
      <c r="B292" s="224"/>
      <c r="C292" s="257" t="s">
        <v>394</v>
      </c>
      <c r="D292" s="226"/>
      <c r="E292" s="227">
        <v>0.4</v>
      </c>
      <c r="F292" s="225"/>
      <c r="G292" s="225"/>
      <c r="H292" s="225"/>
      <c r="I292" s="225"/>
      <c r="J292" s="225"/>
      <c r="K292" s="225"/>
      <c r="L292" s="225"/>
      <c r="M292" s="225"/>
      <c r="N292" s="225"/>
      <c r="O292" s="225"/>
      <c r="P292" s="225"/>
      <c r="Q292" s="225"/>
      <c r="R292" s="225"/>
      <c r="S292" s="225"/>
      <c r="T292" s="225"/>
      <c r="U292" s="225"/>
      <c r="V292" s="225"/>
      <c r="W292" s="225"/>
      <c r="X292" s="225"/>
      <c r="Y292" s="215"/>
      <c r="Z292" s="215"/>
      <c r="AA292" s="215"/>
      <c r="AB292" s="215"/>
      <c r="AC292" s="215"/>
      <c r="AD292" s="215"/>
      <c r="AE292" s="215"/>
      <c r="AF292" s="215"/>
      <c r="AG292" s="215" t="s">
        <v>123</v>
      </c>
      <c r="AH292" s="215">
        <v>0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>
      <c r="A293" s="223"/>
      <c r="B293" s="224"/>
      <c r="C293" s="257" t="s">
        <v>133</v>
      </c>
      <c r="D293" s="226"/>
      <c r="E293" s="227"/>
      <c r="F293" s="225"/>
      <c r="G293" s="225"/>
      <c r="H293" s="225"/>
      <c r="I293" s="225"/>
      <c r="J293" s="225"/>
      <c r="K293" s="225"/>
      <c r="L293" s="225"/>
      <c r="M293" s="225"/>
      <c r="N293" s="225"/>
      <c r="O293" s="225"/>
      <c r="P293" s="225"/>
      <c r="Q293" s="225"/>
      <c r="R293" s="225"/>
      <c r="S293" s="225"/>
      <c r="T293" s="225"/>
      <c r="U293" s="225"/>
      <c r="V293" s="225"/>
      <c r="W293" s="225"/>
      <c r="X293" s="225"/>
      <c r="Y293" s="215"/>
      <c r="Z293" s="215"/>
      <c r="AA293" s="215"/>
      <c r="AB293" s="215"/>
      <c r="AC293" s="215"/>
      <c r="AD293" s="215"/>
      <c r="AE293" s="215"/>
      <c r="AF293" s="215"/>
      <c r="AG293" s="215" t="s">
        <v>123</v>
      </c>
      <c r="AH293" s="215">
        <v>0</v>
      </c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>
      <c r="A294" s="229" t="s">
        <v>111</v>
      </c>
      <c r="B294" s="230" t="s">
        <v>74</v>
      </c>
      <c r="C294" s="254" t="s">
        <v>75</v>
      </c>
      <c r="D294" s="231"/>
      <c r="E294" s="232"/>
      <c r="F294" s="233"/>
      <c r="G294" s="233">
        <f>SUMIF(AG295:AG296,"&lt;&gt;NOR",G295:G296)</f>
        <v>0</v>
      </c>
      <c r="H294" s="233"/>
      <c r="I294" s="233">
        <f>SUM(I295:I296)</f>
        <v>0</v>
      </c>
      <c r="J294" s="233"/>
      <c r="K294" s="233">
        <f>SUM(K295:K296)</f>
        <v>0</v>
      </c>
      <c r="L294" s="233"/>
      <c r="M294" s="233">
        <f>SUM(M295:M296)</f>
        <v>0</v>
      </c>
      <c r="N294" s="233"/>
      <c r="O294" s="233">
        <f>SUM(O295:O296)</f>
        <v>0</v>
      </c>
      <c r="P294" s="233"/>
      <c r="Q294" s="233">
        <f>SUM(Q295:Q296)</f>
        <v>0</v>
      </c>
      <c r="R294" s="233"/>
      <c r="S294" s="233"/>
      <c r="T294" s="234"/>
      <c r="U294" s="228"/>
      <c r="V294" s="228">
        <f>SUM(V295:V296)</f>
        <v>953.23</v>
      </c>
      <c r="W294" s="228"/>
      <c r="X294" s="228"/>
      <c r="AG294" t="s">
        <v>112</v>
      </c>
    </row>
    <row r="295" spans="1:60" outlineLevel="1">
      <c r="A295" s="235">
        <v>69</v>
      </c>
      <c r="B295" s="236" t="s">
        <v>395</v>
      </c>
      <c r="C295" s="255" t="s">
        <v>396</v>
      </c>
      <c r="D295" s="237" t="s">
        <v>266</v>
      </c>
      <c r="E295" s="238">
        <v>2444.1678900000002</v>
      </c>
      <c r="F295" s="239"/>
      <c r="G295" s="240">
        <f>ROUND(E295*F295,2)</f>
        <v>0</v>
      </c>
      <c r="H295" s="239"/>
      <c r="I295" s="240">
        <f>ROUND(E295*H295,2)</f>
        <v>0</v>
      </c>
      <c r="J295" s="239"/>
      <c r="K295" s="240">
        <f>ROUND(E295*J295,2)</f>
        <v>0</v>
      </c>
      <c r="L295" s="240">
        <v>21</v>
      </c>
      <c r="M295" s="240">
        <f>G295*(1+L295/100)</f>
        <v>0</v>
      </c>
      <c r="N295" s="240">
        <v>0</v>
      </c>
      <c r="O295" s="240">
        <f>ROUND(E295*N295,2)</f>
        <v>0</v>
      </c>
      <c r="P295" s="240">
        <v>0</v>
      </c>
      <c r="Q295" s="240">
        <f>ROUND(E295*P295,2)</f>
        <v>0</v>
      </c>
      <c r="R295" s="240" t="s">
        <v>116</v>
      </c>
      <c r="S295" s="240" t="s">
        <v>117</v>
      </c>
      <c r="T295" s="241" t="s">
        <v>117</v>
      </c>
      <c r="U295" s="225">
        <v>0.39</v>
      </c>
      <c r="V295" s="225">
        <f>ROUND(E295*U295,2)</f>
        <v>953.23</v>
      </c>
      <c r="W295" s="225"/>
      <c r="X295" s="225" t="s">
        <v>397</v>
      </c>
      <c r="Y295" s="215"/>
      <c r="Z295" s="215"/>
      <c r="AA295" s="215"/>
      <c r="AB295" s="215"/>
      <c r="AC295" s="215"/>
      <c r="AD295" s="215"/>
      <c r="AE295" s="215"/>
      <c r="AF295" s="215"/>
      <c r="AG295" s="215" t="s">
        <v>398</v>
      </c>
      <c r="AH295" s="215"/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>
      <c r="A296" s="223"/>
      <c r="B296" s="224"/>
      <c r="C296" s="256" t="s">
        <v>399</v>
      </c>
      <c r="D296" s="242"/>
      <c r="E296" s="242"/>
      <c r="F296" s="242"/>
      <c r="G296" s="242"/>
      <c r="H296" s="225"/>
      <c r="I296" s="225"/>
      <c r="J296" s="225"/>
      <c r="K296" s="225"/>
      <c r="L296" s="225"/>
      <c r="M296" s="225"/>
      <c r="N296" s="225"/>
      <c r="O296" s="225"/>
      <c r="P296" s="225"/>
      <c r="Q296" s="225"/>
      <c r="R296" s="225"/>
      <c r="S296" s="225"/>
      <c r="T296" s="225"/>
      <c r="U296" s="225"/>
      <c r="V296" s="225"/>
      <c r="W296" s="225"/>
      <c r="X296" s="225"/>
      <c r="Y296" s="215"/>
      <c r="Z296" s="215"/>
      <c r="AA296" s="215"/>
      <c r="AB296" s="215"/>
      <c r="AC296" s="215"/>
      <c r="AD296" s="215"/>
      <c r="AE296" s="215"/>
      <c r="AF296" s="215"/>
      <c r="AG296" s="215" t="s">
        <v>121</v>
      </c>
      <c r="AH296" s="215"/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>
      <c r="A297" s="229" t="s">
        <v>111</v>
      </c>
      <c r="B297" s="230" t="s">
        <v>76</v>
      </c>
      <c r="C297" s="254" t="s">
        <v>77</v>
      </c>
      <c r="D297" s="231"/>
      <c r="E297" s="232"/>
      <c r="F297" s="233"/>
      <c r="G297" s="233">
        <f>SUMIF(AG298:AG306,"&lt;&gt;NOR",G298:G306)</f>
        <v>0</v>
      </c>
      <c r="H297" s="233"/>
      <c r="I297" s="233">
        <f>SUM(I298:I306)</f>
        <v>0</v>
      </c>
      <c r="J297" s="233"/>
      <c r="K297" s="233">
        <f>SUM(K298:K306)</f>
        <v>0</v>
      </c>
      <c r="L297" s="233"/>
      <c r="M297" s="233">
        <f>SUM(M298:M306)</f>
        <v>0</v>
      </c>
      <c r="N297" s="233"/>
      <c r="O297" s="233">
        <f>SUM(O298:O306)</f>
        <v>0.24</v>
      </c>
      <c r="P297" s="233"/>
      <c r="Q297" s="233">
        <f>SUM(Q298:Q306)</f>
        <v>0</v>
      </c>
      <c r="R297" s="233"/>
      <c r="S297" s="233"/>
      <c r="T297" s="234"/>
      <c r="U297" s="228"/>
      <c r="V297" s="228">
        <f>SUM(V298:V306)</f>
        <v>3.3</v>
      </c>
      <c r="W297" s="228"/>
      <c r="X297" s="228"/>
      <c r="AG297" t="s">
        <v>112</v>
      </c>
    </row>
    <row r="298" spans="1:60" ht="22.5" outlineLevel="1">
      <c r="A298" s="235">
        <v>70</v>
      </c>
      <c r="B298" s="236" t="s">
        <v>400</v>
      </c>
      <c r="C298" s="255" t="s">
        <v>401</v>
      </c>
      <c r="D298" s="237" t="s">
        <v>115</v>
      </c>
      <c r="E298" s="238">
        <v>75</v>
      </c>
      <c r="F298" s="239"/>
      <c r="G298" s="240">
        <f>ROUND(E298*F298,2)</f>
        <v>0</v>
      </c>
      <c r="H298" s="239"/>
      <c r="I298" s="240">
        <f>ROUND(E298*H298,2)</f>
        <v>0</v>
      </c>
      <c r="J298" s="239"/>
      <c r="K298" s="240">
        <f>ROUND(E298*J298,2)</f>
        <v>0</v>
      </c>
      <c r="L298" s="240">
        <v>21</v>
      </c>
      <c r="M298" s="240">
        <f>G298*(1+L298/100)</f>
        <v>0</v>
      </c>
      <c r="N298" s="240">
        <v>1.7000000000000001E-4</v>
      </c>
      <c r="O298" s="240">
        <f>ROUND(E298*N298,2)</f>
        <v>0.01</v>
      </c>
      <c r="P298" s="240">
        <v>0</v>
      </c>
      <c r="Q298" s="240">
        <f>ROUND(E298*P298,2)</f>
        <v>0</v>
      </c>
      <c r="R298" s="240" t="s">
        <v>402</v>
      </c>
      <c r="S298" s="240" t="s">
        <v>117</v>
      </c>
      <c r="T298" s="241" t="s">
        <v>117</v>
      </c>
      <c r="U298" s="225">
        <v>4.3999999999999997E-2</v>
      </c>
      <c r="V298" s="225">
        <f>ROUND(E298*U298,2)</f>
        <v>3.3</v>
      </c>
      <c r="W298" s="225"/>
      <c r="X298" s="225" t="s">
        <v>118</v>
      </c>
      <c r="Y298" s="215"/>
      <c r="Z298" s="215"/>
      <c r="AA298" s="215"/>
      <c r="AB298" s="215"/>
      <c r="AC298" s="215"/>
      <c r="AD298" s="215"/>
      <c r="AE298" s="215"/>
      <c r="AF298" s="215"/>
      <c r="AG298" s="215" t="s">
        <v>119</v>
      </c>
      <c r="AH298" s="215"/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>
      <c r="A299" s="223"/>
      <c r="B299" s="224"/>
      <c r="C299" s="257" t="s">
        <v>403</v>
      </c>
      <c r="D299" s="226"/>
      <c r="E299" s="227">
        <v>75</v>
      </c>
      <c r="F299" s="225"/>
      <c r="G299" s="225"/>
      <c r="H299" s="225"/>
      <c r="I299" s="225"/>
      <c r="J299" s="225"/>
      <c r="K299" s="225"/>
      <c r="L299" s="225"/>
      <c r="M299" s="225"/>
      <c r="N299" s="225"/>
      <c r="O299" s="225"/>
      <c r="P299" s="225"/>
      <c r="Q299" s="225"/>
      <c r="R299" s="225"/>
      <c r="S299" s="225"/>
      <c r="T299" s="225"/>
      <c r="U299" s="225"/>
      <c r="V299" s="225"/>
      <c r="W299" s="225"/>
      <c r="X299" s="225"/>
      <c r="Y299" s="215"/>
      <c r="Z299" s="215"/>
      <c r="AA299" s="215"/>
      <c r="AB299" s="215"/>
      <c r="AC299" s="215"/>
      <c r="AD299" s="215"/>
      <c r="AE299" s="215"/>
      <c r="AF299" s="215"/>
      <c r="AG299" s="215" t="s">
        <v>123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1">
      <c r="A300" s="223"/>
      <c r="B300" s="224"/>
      <c r="C300" s="257" t="s">
        <v>125</v>
      </c>
      <c r="D300" s="226"/>
      <c r="E300" s="227"/>
      <c r="F300" s="225"/>
      <c r="G300" s="225"/>
      <c r="H300" s="225"/>
      <c r="I300" s="225"/>
      <c r="J300" s="225"/>
      <c r="K300" s="225"/>
      <c r="L300" s="225"/>
      <c r="M300" s="225"/>
      <c r="N300" s="225"/>
      <c r="O300" s="225"/>
      <c r="P300" s="225"/>
      <c r="Q300" s="225"/>
      <c r="R300" s="225"/>
      <c r="S300" s="225"/>
      <c r="T300" s="225"/>
      <c r="U300" s="225"/>
      <c r="V300" s="225"/>
      <c r="W300" s="225"/>
      <c r="X300" s="225"/>
      <c r="Y300" s="215"/>
      <c r="Z300" s="215"/>
      <c r="AA300" s="215"/>
      <c r="AB300" s="215"/>
      <c r="AC300" s="215"/>
      <c r="AD300" s="215"/>
      <c r="AE300" s="215"/>
      <c r="AF300" s="215"/>
      <c r="AG300" s="215" t="s">
        <v>123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ht="33.75" outlineLevel="1">
      <c r="A301" s="235">
        <v>71</v>
      </c>
      <c r="B301" s="236" t="s">
        <v>404</v>
      </c>
      <c r="C301" s="255" t="s">
        <v>405</v>
      </c>
      <c r="D301" s="237" t="s">
        <v>115</v>
      </c>
      <c r="E301" s="238">
        <v>13.5</v>
      </c>
      <c r="F301" s="239"/>
      <c r="G301" s="240">
        <f>ROUND(E301*F301,2)</f>
        <v>0</v>
      </c>
      <c r="H301" s="239"/>
      <c r="I301" s="240">
        <f>ROUND(E301*H301,2)</f>
        <v>0</v>
      </c>
      <c r="J301" s="239"/>
      <c r="K301" s="240">
        <f>ROUND(E301*J301,2)</f>
        <v>0</v>
      </c>
      <c r="L301" s="240">
        <v>21</v>
      </c>
      <c r="M301" s="240">
        <f>G301*(1+L301/100)</f>
        <v>0</v>
      </c>
      <c r="N301" s="240">
        <v>6.4999999999999997E-3</v>
      </c>
      <c r="O301" s="240">
        <f>ROUND(E301*N301,2)</f>
        <v>0.09</v>
      </c>
      <c r="P301" s="240">
        <v>0</v>
      </c>
      <c r="Q301" s="240">
        <f>ROUND(E301*P301,2)</f>
        <v>0</v>
      </c>
      <c r="R301" s="240" t="s">
        <v>406</v>
      </c>
      <c r="S301" s="240" t="s">
        <v>117</v>
      </c>
      <c r="T301" s="241" t="s">
        <v>117</v>
      </c>
      <c r="U301" s="225">
        <v>0</v>
      </c>
      <c r="V301" s="225">
        <f>ROUND(E301*U301,2)</f>
        <v>0</v>
      </c>
      <c r="W301" s="225"/>
      <c r="X301" s="225" t="s">
        <v>212</v>
      </c>
      <c r="Y301" s="215"/>
      <c r="Z301" s="215"/>
      <c r="AA301" s="215"/>
      <c r="AB301" s="215"/>
      <c r="AC301" s="215"/>
      <c r="AD301" s="215"/>
      <c r="AE301" s="215"/>
      <c r="AF301" s="215"/>
      <c r="AG301" s="215" t="s">
        <v>213</v>
      </c>
      <c r="AH301" s="215"/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>
      <c r="A302" s="223"/>
      <c r="B302" s="224"/>
      <c r="C302" s="257" t="s">
        <v>407</v>
      </c>
      <c r="D302" s="226"/>
      <c r="E302" s="227">
        <v>13.5</v>
      </c>
      <c r="F302" s="225"/>
      <c r="G302" s="225"/>
      <c r="H302" s="225"/>
      <c r="I302" s="225"/>
      <c r="J302" s="225"/>
      <c r="K302" s="225"/>
      <c r="L302" s="225"/>
      <c r="M302" s="225"/>
      <c r="N302" s="225"/>
      <c r="O302" s="225"/>
      <c r="P302" s="225"/>
      <c r="Q302" s="225"/>
      <c r="R302" s="225"/>
      <c r="S302" s="225"/>
      <c r="T302" s="225"/>
      <c r="U302" s="225"/>
      <c r="V302" s="225"/>
      <c r="W302" s="225"/>
      <c r="X302" s="225"/>
      <c r="Y302" s="215"/>
      <c r="Z302" s="215"/>
      <c r="AA302" s="215"/>
      <c r="AB302" s="215"/>
      <c r="AC302" s="215"/>
      <c r="AD302" s="215"/>
      <c r="AE302" s="215"/>
      <c r="AF302" s="215"/>
      <c r="AG302" s="215" t="s">
        <v>123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1">
      <c r="A303" s="235">
        <v>72</v>
      </c>
      <c r="B303" s="236" t="s">
        <v>408</v>
      </c>
      <c r="C303" s="255" t="s">
        <v>409</v>
      </c>
      <c r="D303" s="237" t="s">
        <v>115</v>
      </c>
      <c r="E303" s="238">
        <v>13.5</v>
      </c>
      <c r="F303" s="239"/>
      <c r="G303" s="240">
        <f>ROUND(E303*F303,2)</f>
        <v>0</v>
      </c>
      <c r="H303" s="239"/>
      <c r="I303" s="240">
        <f>ROUND(E303*H303,2)</f>
        <v>0</v>
      </c>
      <c r="J303" s="239"/>
      <c r="K303" s="240">
        <f>ROUND(E303*J303,2)</f>
        <v>0</v>
      </c>
      <c r="L303" s="240">
        <v>21</v>
      </c>
      <c r="M303" s="240">
        <f>G303*(1+L303/100)</f>
        <v>0</v>
      </c>
      <c r="N303" s="240">
        <v>6.4999999999999997E-3</v>
      </c>
      <c r="O303" s="240">
        <f>ROUND(E303*N303,2)</f>
        <v>0.09</v>
      </c>
      <c r="P303" s="240">
        <v>0</v>
      </c>
      <c r="Q303" s="240">
        <f>ROUND(E303*P303,2)</f>
        <v>0</v>
      </c>
      <c r="R303" s="240"/>
      <c r="S303" s="240" t="s">
        <v>281</v>
      </c>
      <c r="T303" s="241" t="s">
        <v>410</v>
      </c>
      <c r="U303" s="225">
        <v>0</v>
      </c>
      <c r="V303" s="225">
        <f>ROUND(E303*U303,2)</f>
        <v>0</v>
      </c>
      <c r="W303" s="225"/>
      <c r="X303" s="225" t="s">
        <v>212</v>
      </c>
      <c r="Y303" s="215"/>
      <c r="Z303" s="215"/>
      <c r="AA303" s="215"/>
      <c r="AB303" s="215"/>
      <c r="AC303" s="215"/>
      <c r="AD303" s="215"/>
      <c r="AE303" s="215"/>
      <c r="AF303" s="215"/>
      <c r="AG303" s="215" t="s">
        <v>213</v>
      </c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>
      <c r="A304" s="223"/>
      <c r="B304" s="224"/>
      <c r="C304" s="257" t="s">
        <v>407</v>
      </c>
      <c r="D304" s="226"/>
      <c r="E304" s="227">
        <v>13.5</v>
      </c>
      <c r="F304" s="225"/>
      <c r="G304" s="225"/>
      <c r="H304" s="225"/>
      <c r="I304" s="225"/>
      <c r="J304" s="225"/>
      <c r="K304" s="225"/>
      <c r="L304" s="225"/>
      <c r="M304" s="225"/>
      <c r="N304" s="225"/>
      <c r="O304" s="225"/>
      <c r="P304" s="225"/>
      <c r="Q304" s="225"/>
      <c r="R304" s="225"/>
      <c r="S304" s="225"/>
      <c r="T304" s="225"/>
      <c r="U304" s="225"/>
      <c r="V304" s="225"/>
      <c r="W304" s="225"/>
      <c r="X304" s="225"/>
      <c r="Y304" s="215"/>
      <c r="Z304" s="215"/>
      <c r="AA304" s="215"/>
      <c r="AB304" s="215"/>
      <c r="AC304" s="215"/>
      <c r="AD304" s="215"/>
      <c r="AE304" s="215"/>
      <c r="AF304" s="215"/>
      <c r="AG304" s="215" t="s">
        <v>123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ht="22.5" outlineLevel="1">
      <c r="A305" s="235">
        <v>73</v>
      </c>
      <c r="B305" s="236" t="s">
        <v>411</v>
      </c>
      <c r="C305" s="255" t="s">
        <v>412</v>
      </c>
      <c r="D305" s="237" t="s">
        <v>115</v>
      </c>
      <c r="E305" s="238">
        <v>82.5</v>
      </c>
      <c r="F305" s="239"/>
      <c r="G305" s="240">
        <f>ROUND(E305*F305,2)</f>
        <v>0</v>
      </c>
      <c r="H305" s="239"/>
      <c r="I305" s="240">
        <f>ROUND(E305*H305,2)</f>
        <v>0</v>
      </c>
      <c r="J305" s="239"/>
      <c r="K305" s="240">
        <f>ROUND(E305*J305,2)</f>
        <v>0</v>
      </c>
      <c r="L305" s="240">
        <v>21</v>
      </c>
      <c r="M305" s="240">
        <f>G305*(1+L305/100)</f>
        <v>0</v>
      </c>
      <c r="N305" s="240">
        <v>5.5000000000000003E-4</v>
      </c>
      <c r="O305" s="240">
        <f>ROUND(E305*N305,2)</f>
        <v>0.05</v>
      </c>
      <c r="P305" s="240">
        <v>0</v>
      </c>
      <c r="Q305" s="240">
        <f>ROUND(E305*P305,2)</f>
        <v>0</v>
      </c>
      <c r="R305" s="240" t="s">
        <v>267</v>
      </c>
      <c r="S305" s="240" t="s">
        <v>117</v>
      </c>
      <c r="T305" s="241" t="s">
        <v>117</v>
      </c>
      <c r="U305" s="225">
        <v>0</v>
      </c>
      <c r="V305" s="225">
        <f>ROUND(E305*U305,2)</f>
        <v>0</v>
      </c>
      <c r="W305" s="225"/>
      <c r="X305" s="225" t="s">
        <v>268</v>
      </c>
      <c r="Y305" s="215"/>
      <c r="Z305" s="215"/>
      <c r="AA305" s="215"/>
      <c r="AB305" s="215"/>
      <c r="AC305" s="215"/>
      <c r="AD305" s="215"/>
      <c r="AE305" s="215"/>
      <c r="AF305" s="215"/>
      <c r="AG305" s="215" t="s">
        <v>269</v>
      </c>
      <c r="AH305" s="215"/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1">
      <c r="A306" s="223"/>
      <c r="B306" s="224"/>
      <c r="C306" s="257" t="s">
        <v>413</v>
      </c>
      <c r="D306" s="226"/>
      <c r="E306" s="227">
        <v>82.5</v>
      </c>
      <c r="F306" s="225"/>
      <c r="G306" s="225"/>
      <c r="H306" s="225"/>
      <c r="I306" s="225"/>
      <c r="J306" s="225"/>
      <c r="K306" s="225"/>
      <c r="L306" s="225"/>
      <c r="M306" s="225"/>
      <c r="N306" s="225"/>
      <c r="O306" s="225"/>
      <c r="P306" s="225"/>
      <c r="Q306" s="225"/>
      <c r="R306" s="225"/>
      <c r="S306" s="225"/>
      <c r="T306" s="225"/>
      <c r="U306" s="225"/>
      <c r="V306" s="225"/>
      <c r="W306" s="225"/>
      <c r="X306" s="225"/>
      <c r="Y306" s="215"/>
      <c r="Z306" s="215"/>
      <c r="AA306" s="215"/>
      <c r="AB306" s="215"/>
      <c r="AC306" s="215"/>
      <c r="AD306" s="215"/>
      <c r="AE306" s="215"/>
      <c r="AF306" s="215"/>
      <c r="AG306" s="215" t="s">
        <v>123</v>
      </c>
      <c r="AH306" s="215">
        <v>5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>
      <c r="A307" s="229" t="s">
        <v>111</v>
      </c>
      <c r="B307" s="230" t="s">
        <v>78</v>
      </c>
      <c r="C307" s="254" t="s">
        <v>79</v>
      </c>
      <c r="D307" s="231"/>
      <c r="E307" s="232"/>
      <c r="F307" s="233"/>
      <c r="G307" s="233">
        <f>SUMIF(AG308:AG311,"&lt;&gt;NOR",G308:G311)</f>
        <v>0</v>
      </c>
      <c r="H307" s="233"/>
      <c r="I307" s="233">
        <f>SUM(I308:I311)</f>
        <v>0</v>
      </c>
      <c r="J307" s="233"/>
      <c r="K307" s="233">
        <f>SUM(K308:K311)</f>
        <v>0</v>
      </c>
      <c r="L307" s="233"/>
      <c r="M307" s="233">
        <f>SUM(M308:M311)</f>
        <v>0</v>
      </c>
      <c r="N307" s="233"/>
      <c r="O307" s="233">
        <f>SUM(O308:O311)</f>
        <v>0</v>
      </c>
      <c r="P307" s="233"/>
      <c r="Q307" s="233">
        <f>SUM(Q308:Q311)</f>
        <v>0</v>
      </c>
      <c r="R307" s="233"/>
      <c r="S307" s="233"/>
      <c r="T307" s="234"/>
      <c r="U307" s="228"/>
      <c r="V307" s="228">
        <f>SUM(V308:V311)</f>
        <v>0</v>
      </c>
      <c r="W307" s="228"/>
      <c r="X307" s="228"/>
      <c r="AG307" t="s">
        <v>112</v>
      </c>
    </row>
    <row r="308" spans="1:60" ht="33.75" outlineLevel="1">
      <c r="A308" s="235">
        <v>74</v>
      </c>
      <c r="B308" s="236" t="s">
        <v>414</v>
      </c>
      <c r="C308" s="255" t="s">
        <v>415</v>
      </c>
      <c r="D308" s="237" t="s">
        <v>416</v>
      </c>
      <c r="E308" s="238">
        <v>1</v>
      </c>
      <c r="F308" s="239"/>
      <c r="G308" s="240">
        <f>ROUND(E308*F308,2)</f>
        <v>0</v>
      </c>
      <c r="H308" s="239"/>
      <c r="I308" s="240">
        <f>ROUND(E308*H308,2)</f>
        <v>0</v>
      </c>
      <c r="J308" s="239"/>
      <c r="K308" s="240">
        <f>ROUND(E308*J308,2)</f>
        <v>0</v>
      </c>
      <c r="L308" s="240">
        <v>21</v>
      </c>
      <c r="M308" s="240">
        <f>G308*(1+L308/100)</f>
        <v>0</v>
      </c>
      <c r="N308" s="240">
        <v>0</v>
      </c>
      <c r="O308" s="240">
        <f>ROUND(E308*N308,2)</f>
        <v>0</v>
      </c>
      <c r="P308" s="240">
        <v>0</v>
      </c>
      <c r="Q308" s="240">
        <f>ROUND(E308*P308,2)</f>
        <v>0</v>
      </c>
      <c r="R308" s="240"/>
      <c r="S308" s="240" t="s">
        <v>281</v>
      </c>
      <c r="T308" s="241" t="s">
        <v>282</v>
      </c>
      <c r="U308" s="225">
        <v>0</v>
      </c>
      <c r="V308" s="225">
        <f>ROUND(E308*U308,2)</f>
        <v>0</v>
      </c>
      <c r="W308" s="225"/>
      <c r="X308" s="225" t="s">
        <v>212</v>
      </c>
      <c r="Y308" s="215"/>
      <c r="Z308" s="215"/>
      <c r="AA308" s="215"/>
      <c r="AB308" s="215"/>
      <c r="AC308" s="215"/>
      <c r="AD308" s="215"/>
      <c r="AE308" s="215"/>
      <c r="AF308" s="215"/>
      <c r="AG308" s="215" t="s">
        <v>213</v>
      </c>
      <c r="AH308" s="215"/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>
      <c r="A309" s="223"/>
      <c r="B309" s="224"/>
      <c r="C309" s="257" t="s">
        <v>56</v>
      </c>
      <c r="D309" s="226"/>
      <c r="E309" s="227">
        <v>1</v>
      </c>
      <c r="F309" s="225"/>
      <c r="G309" s="225"/>
      <c r="H309" s="225"/>
      <c r="I309" s="225"/>
      <c r="J309" s="225"/>
      <c r="K309" s="225"/>
      <c r="L309" s="225"/>
      <c r="M309" s="225"/>
      <c r="N309" s="225"/>
      <c r="O309" s="225"/>
      <c r="P309" s="225"/>
      <c r="Q309" s="225"/>
      <c r="R309" s="225"/>
      <c r="S309" s="225"/>
      <c r="T309" s="225"/>
      <c r="U309" s="225"/>
      <c r="V309" s="225"/>
      <c r="W309" s="225"/>
      <c r="X309" s="225"/>
      <c r="Y309" s="215"/>
      <c r="Z309" s="215"/>
      <c r="AA309" s="215"/>
      <c r="AB309" s="215"/>
      <c r="AC309" s="215"/>
      <c r="AD309" s="215"/>
      <c r="AE309" s="215"/>
      <c r="AF309" s="215"/>
      <c r="AG309" s="215" t="s">
        <v>123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ht="22.5" outlineLevel="1">
      <c r="A310" s="235">
        <v>75</v>
      </c>
      <c r="B310" s="236" t="s">
        <v>417</v>
      </c>
      <c r="C310" s="255" t="s">
        <v>418</v>
      </c>
      <c r="D310" s="237" t="s">
        <v>416</v>
      </c>
      <c r="E310" s="238">
        <v>1</v>
      </c>
      <c r="F310" s="239"/>
      <c r="G310" s="240">
        <f>ROUND(E310*F310,2)</f>
        <v>0</v>
      </c>
      <c r="H310" s="239"/>
      <c r="I310" s="240">
        <f>ROUND(E310*H310,2)</f>
        <v>0</v>
      </c>
      <c r="J310" s="239"/>
      <c r="K310" s="240">
        <f>ROUND(E310*J310,2)</f>
        <v>0</v>
      </c>
      <c r="L310" s="240">
        <v>21</v>
      </c>
      <c r="M310" s="240">
        <f>G310*(1+L310/100)</f>
        <v>0</v>
      </c>
      <c r="N310" s="240">
        <v>0</v>
      </c>
      <c r="O310" s="240">
        <f>ROUND(E310*N310,2)</f>
        <v>0</v>
      </c>
      <c r="P310" s="240">
        <v>0</v>
      </c>
      <c r="Q310" s="240">
        <f>ROUND(E310*P310,2)</f>
        <v>0</v>
      </c>
      <c r="R310" s="240"/>
      <c r="S310" s="240" t="s">
        <v>281</v>
      </c>
      <c r="T310" s="241" t="s">
        <v>282</v>
      </c>
      <c r="U310" s="225">
        <v>0</v>
      </c>
      <c r="V310" s="225">
        <f>ROUND(E310*U310,2)</f>
        <v>0</v>
      </c>
      <c r="W310" s="225"/>
      <c r="X310" s="225" t="s">
        <v>212</v>
      </c>
      <c r="Y310" s="215"/>
      <c r="Z310" s="215"/>
      <c r="AA310" s="215"/>
      <c r="AB310" s="215"/>
      <c r="AC310" s="215"/>
      <c r="AD310" s="215"/>
      <c r="AE310" s="215"/>
      <c r="AF310" s="215"/>
      <c r="AG310" s="215" t="s">
        <v>213</v>
      </c>
      <c r="AH310" s="215"/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1">
      <c r="A311" s="223"/>
      <c r="B311" s="224"/>
      <c r="C311" s="257" t="s">
        <v>56</v>
      </c>
      <c r="D311" s="226"/>
      <c r="E311" s="227">
        <v>1</v>
      </c>
      <c r="F311" s="225"/>
      <c r="G311" s="225"/>
      <c r="H311" s="225"/>
      <c r="I311" s="225"/>
      <c r="J311" s="225"/>
      <c r="K311" s="225"/>
      <c r="L311" s="225"/>
      <c r="M311" s="225"/>
      <c r="N311" s="225"/>
      <c r="O311" s="225"/>
      <c r="P311" s="225"/>
      <c r="Q311" s="225"/>
      <c r="R311" s="225"/>
      <c r="S311" s="225"/>
      <c r="T311" s="225"/>
      <c r="U311" s="225"/>
      <c r="V311" s="225"/>
      <c r="W311" s="225"/>
      <c r="X311" s="225"/>
      <c r="Y311" s="215"/>
      <c r="Z311" s="215"/>
      <c r="AA311" s="215"/>
      <c r="AB311" s="215"/>
      <c r="AC311" s="215"/>
      <c r="AD311" s="215"/>
      <c r="AE311" s="215"/>
      <c r="AF311" s="215"/>
      <c r="AG311" s="215" t="s">
        <v>123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>
      <c r="A312" s="229" t="s">
        <v>111</v>
      </c>
      <c r="B312" s="230" t="s">
        <v>80</v>
      </c>
      <c r="C312" s="254" t="s">
        <v>81</v>
      </c>
      <c r="D312" s="231"/>
      <c r="E312" s="232"/>
      <c r="F312" s="233"/>
      <c r="G312" s="233">
        <f>SUMIF(AG313:AG319,"&lt;&gt;NOR",G313:G319)</f>
        <v>0</v>
      </c>
      <c r="H312" s="233"/>
      <c r="I312" s="233">
        <f>SUM(I313:I319)</f>
        <v>0</v>
      </c>
      <c r="J312" s="233"/>
      <c r="K312" s="233">
        <f>SUM(K313:K319)</f>
        <v>0</v>
      </c>
      <c r="L312" s="233"/>
      <c r="M312" s="233">
        <f>SUM(M313:M319)</f>
        <v>0</v>
      </c>
      <c r="N312" s="233"/>
      <c r="O312" s="233">
        <f>SUM(O313:O319)</f>
        <v>0</v>
      </c>
      <c r="P312" s="233"/>
      <c r="Q312" s="233">
        <f>SUM(Q313:Q319)</f>
        <v>0</v>
      </c>
      <c r="R312" s="233"/>
      <c r="S312" s="233"/>
      <c r="T312" s="234"/>
      <c r="U312" s="228"/>
      <c r="V312" s="228">
        <f>SUM(V313:V319)</f>
        <v>0</v>
      </c>
      <c r="W312" s="228"/>
      <c r="X312" s="228"/>
      <c r="AG312" t="s">
        <v>112</v>
      </c>
    </row>
    <row r="313" spans="1:60" outlineLevel="1">
      <c r="A313" s="235">
        <v>76</v>
      </c>
      <c r="B313" s="236" t="s">
        <v>419</v>
      </c>
      <c r="C313" s="255" t="s">
        <v>420</v>
      </c>
      <c r="D313" s="237" t="s">
        <v>266</v>
      </c>
      <c r="E313" s="238">
        <v>1316.0450499999999</v>
      </c>
      <c r="F313" s="239"/>
      <c r="G313" s="240">
        <f>ROUND(E313*F313,2)</f>
        <v>0</v>
      </c>
      <c r="H313" s="239"/>
      <c r="I313" s="240">
        <f>ROUND(E313*H313,2)</f>
        <v>0</v>
      </c>
      <c r="J313" s="239"/>
      <c r="K313" s="240">
        <f>ROUND(E313*J313,2)</f>
        <v>0</v>
      </c>
      <c r="L313" s="240">
        <v>21</v>
      </c>
      <c r="M313" s="240">
        <f>G313*(1+L313/100)</f>
        <v>0</v>
      </c>
      <c r="N313" s="240">
        <v>0</v>
      </c>
      <c r="O313" s="240">
        <f>ROUND(E313*N313,2)</f>
        <v>0</v>
      </c>
      <c r="P313" s="240">
        <v>0</v>
      </c>
      <c r="Q313" s="240">
        <f>ROUND(E313*P313,2)</f>
        <v>0</v>
      </c>
      <c r="R313" s="240"/>
      <c r="S313" s="240" t="s">
        <v>117</v>
      </c>
      <c r="T313" s="241" t="s">
        <v>117</v>
      </c>
      <c r="U313" s="225">
        <v>0</v>
      </c>
      <c r="V313" s="225">
        <f>ROUND(E313*U313,2)</f>
        <v>0</v>
      </c>
      <c r="W313" s="225"/>
      <c r="X313" s="225" t="s">
        <v>421</v>
      </c>
      <c r="Y313" s="215"/>
      <c r="Z313" s="215"/>
      <c r="AA313" s="215"/>
      <c r="AB313" s="215"/>
      <c r="AC313" s="215"/>
      <c r="AD313" s="215"/>
      <c r="AE313" s="215"/>
      <c r="AF313" s="215"/>
      <c r="AG313" s="215" t="s">
        <v>422</v>
      </c>
      <c r="AH313" s="215"/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1">
      <c r="A314" s="223"/>
      <c r="B314" s="224"/>
      <c r="C314" s="259" t="s">
        <v>423</v>
      </c>
      <c r="D314" s="245"/>
      <c r="E314" s="245"/>
      <c r="F314" s="245"/>
      <c r="G314" s="245"/>
      <c r="H314" s="225"/>
      <c r="I314" s="225"/>
      <c r="J314" s="225"/>
      <c r="K314" s="225"/>
      <c r="L314" s="225"/>
      <c r="M314" s="225"/>
      <c r="N314" s="225"/>
      <c r="O314" s="225"/>
      <c r="P314" s="225"/>
      <c r="Q314" s="225"/>
      <c r="R314" s="225"/>
      <c r="S314" s="225"/>
      <c r="T314" s="225"/>
      <c r="U314" s="225"/>
      <c r="V314" s="225"/>
      <c r="W314" s="225"/>
      <c r="X314" s="225"/>
      <c r="Y314" s="215"/>
      <c r="Z314" s="215"/>
      <c r="AA314" s="215"/>
      <c r="AB314" s="215"/>
      <c r="AC314" s="215"/>
      <c r="AD314" s="215"/>
      <c r="AE314" s="215"/>
      <c r="AF314" s="215"/>
      <c r="AG314" s="215" t="s">
        <v>156</v>
      </c>
      <c r="AH314" s="215"/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1">
      <c r="A315" s="223"/>
      <c r="B315" s="224"/>
      <c r="C315" s="258" t="s">
        <v>424</v>
      </c>
      <c r="D315" s="244"/>
      <c r="E315" s="244"/>
      <c r="F315" s="244"/>
      <c r="G315" s="244"/>
      <c r="H315" s="225"/>
      <c r="I315" s="225"/>
      <c r="J315" s="225"/>
      <c r="K315" s="225"/>
      <c r="L315" s="225"/>
      <c r="M315" s="225"/>
      <c r="N315" s="225"/>
      <c r="O315" s="225"/>
      <c r="P315" s="225"/>
      <c r="Q315" s="225"/>
      <c r="R315" s="225"/>
      <c r="S315" s="225"/>
      <c r="T315" s="225"/>
      <c r="U315" s="225"/>
      <c r="V315" s="225"/>
      <c r="W315" s="225"/>
      <c r="X315" s="225"/>
      <c r="Y315" s="215"/>
      <c r="Z315" s="215"/>
      <c r="AA315" s="215"/>
      <c r="AB315" s="215"/>
      <c r="AC315" s="215"/>
      <c r="AD315" s="215"/>
      <c r="AE315" s="215"/>
      <c r="AF315" s="215"/>
      <c r="AG315" s="215" t="s">
        <v>156</v>
      </c>
      <c r="AH315" s="215"/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ht="22.5" outlineLevel="1">
      <c r="A316" s="223"/>
      <c r="B316" s="224"/>
      <c r="C316" s="258" t="s">
        <v>425</v>
      </c>
      <c r="D316" s="244"/>
      <c r="E316" s="244"/>
      <c r="F316" s="244"/>
      <c r="G316" s="244"/>
      <c r="H316" s="225"/>
      <c r="I316" s="225"/>
      <c r="J316" s="225"/>
      <c r="K316" s="225"/>
      <c r="L316" s="225"/>
      <c r="M316" s="225"/>
      <c r="N316" s="225"/>
      <c r="O316" s="225"/>
      <c r="P316" s="225"/>
      <c r="Q316" s="225"/>
      <c r="R316" s="225"/>
      <c r="S316" s="225"/>
      <c r="T316" s="225"/>
      <c r="U316" s="225"/>
      <c r="V316" s="225"/>
      <c r="W316" s="225"/>
      <c r="X316" s="225"/>
      <c r="Y316" s="215"/>
      <c r="Z316" s="215"/>
      <c r="AA316" s="215"/>
      <c r="AB316" s="215"/>
      <c r="AC316" s="215"/>
      <c r="AD316" s="215"/>
      <c r="AE316" s="215"/>
      <c r="AF316" s="215"/>
      <c r="AG316" s="215" t="s">
        <v>156</v>
      </c>
      <c r="AH316" s="215"/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43" t="str">
        <f>C316</f>
        <v>- při vodorovné dopravě po vodě : vyložení na hromady na suchu nebo na přeložení na dopravní prostředek na suchu do 15 m vodorovně a současně do 4 m svisle,</v>
      </c>
      <c r="BB316" s="215"/>
      <c r="BC316" s="215"/>
      <c r="BD316" s="215"/>
      <c r="BE316" s="215"/>
      <c r="BF316" s="215"/>
      <c r="BG316" s="215"/>
      <c r="BH316" s="215"/>
    </row>
    <row r="317" spans="1:60" outlineLevel="1">
      <c r="A317" s="223"/>
      <c r="B317" s="224"/>
      <c r="C317" s="258" t="s">
        <v>426</v>
      </c>
      <c r="D317" s="244"/>
      <c r="E317" s="244"/>
      <c r="F317" s="244"/>
      <c r="G317" s="244"/>
      <c r="H317" s="225"/>
      <c r="I317" s="225"/>
      <c r="J317" s="225"/>
      <c r="K317" s="225"/>
      <c r="L317" s="225"/>
      <c r="M317" s="225"/>
      <c r="N317" s="225"/>
      <c r="O317" s="225"/>
      <c r="P317" s="225"/>
      <c r="Q317" s="225"/>
      <c r="R317" s="225"/>
      <c r="S317" s="225"/>
      <c r="T317" s="225"/>
      <c r="U317" s="225"/>
      <c r="V317" s="225"/>
      <c r="W317" s="225"/>
      <c r="X317" s="225"/>
      <c r="Y317" s="215"/>
      <c r="Z317" s="215"/>
      <c r="AA317" s="215"/>
      <c r="AB317" s="215"/>
      <c r="AC317" s="215"/>
      <c r="AD317" s="215"/>
      <c r="AE317" s="215"/>
      <c r="AF317" s="215"/>
      <c r="AG317" s="215" t="s">
        <v>156</v>
      </c>
      <c r="AH317" s="215"/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>
      <c r="A318" s="246">
        <v>77</v>
      </c>
      <c r="B318" s="247" t="s">
        <v>427</v>
      </c>
      <c r="C318" s="260" t="s">
        <v>428</v>
      </c>
      <c r="D318" s="248" t="s">
        <v>266</v>
      </c>
      <c r="E318" s="249">
        <v>5264.1801999999998</v>
      </c>
      <c r="F318" s="250"/>
      <c r="G318" s="251">
        <f>ROUND(E318*F318,2)</f>
        <v>0</v>
      </c>
      <c r="H318" s="250"/>
      <c r="I318" s="251">
        <f>ROUND(E318*H318,2)</f>
        <v>0</v>
      </c>
      <c r="J318" s="250"/>
      <c r="K318" s="251">
        <f>ROUND(E318*J318,2)</f>
        <v>0</v>
      </c>
      <c r="L318" s="251">
        <v>21</v>
      </c>
      <c r="M318" s="251">
        <f>G318*(1+L318/100)</f>
        <v>0</v>
      </c>
      <c r="N318" s="251">
        <v>0</v>
      </c>
      <c r="O318" s="251">
        <f>ROUND(E318*N318,2)</f>
        <v>0</v>
      </c>
      <c r="P318" s="251">
        <v>0</v>
      </c>
      <c r="Q318" s="251">
        <f>ROUND(E318*P318,2)</f>
        <v>0</v>
      </c>
      <c r="R318" s="251"/>
      <c r="S318" s="251" t="s">
        <v>117</v>
      </c>
      <c r="T318" s="252" t="s">
        <v>117</v>
      </c>
      <c r="U318" s="225">
        <v>0</v>
      </c>
      <c r="V318" s="225">
        <f>ROUND(E318*U318,2)</f>
        <v>0</v>
      </c>
      <c r="W318" s="225"/>
      <c r="X318" s="225" t="s">
        <v>421</v>
      </c>
      <c r="Y318" s="215"/>
      <c r="Z318" s="215"/>
      <c r="AA318" s="215"/>
      <c r="AB318" s="215"/>
      <c r="AC318" s="215"/>
      <c r="AD318" s="215"/>
      <c r="AE318" s="215"/>
      <c r="AF318" s="215"/>
      <c r="AG318" s="215" t="s">
        <v>422</v>
      </c>
      <c r="AH318" s="215"/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ht="22.5" outlineLevel="1">
      <c r="A319" s="235">
        <v>78</v>
      </c>
      <c r="B319" s="236" t="s">
        <v>429</v>
      </c>
      <c r="C319" s="255" t="s">
        <v>430</v>
      </c>
      <c r="D319" s="237" t="s">
        <v>266</v>
      </c>
      <c r="E319" s="238">
        <v>1316.0450499999999</v>
      </c>
      <c r="F319" s="239"/>
      <c r="G319" s="240">
        <f>ROUND(E319*F319,2)</f>
        <v>0</v>
      </c>
      <c r="H319" s="239"/>
      <c r="I319" s="240">
        <f>ROUND(E319*H319,2)</f>
        <v>0</v>
      </c>
      <c r="J319" s="239"/>
      <c r="K319" s="240">
        <f>ROUND(E319*J319,2)</f>
        <v>0</v>
      </c>
      <c r="L319" s="240">
        <v>21</v>
      </c>
      <c r="M319" s="240">
        <f>G319*(1+L319/100)</f>
        <v>0</v>
      </c>
      <c r="N319" s="240">
        <v>0</v>
      </c>
      <c r="O319" s="240">
        <f>ROUND(E319*N319,2)</f>
        <v>0</v>
      </c>
      <c r="P319" s="240">
        <v>0</v>
      </c>
      <c r="Q319" s="240">
        <f>ROUND(E319*P319,2)</f>
        <v>0</v>
      </c>
      <c r="R319" s="240" t="s">
        <v>353</v>
      </c>
      <c r="S319" s="240" t="s">
        <v>117</v>
      </c>
      <c r="T319" s="241" t="s">
        <v>117</v>
      </c>
      <c r="U319" s="225">
        <v>0</v>
      </c>
      <c r="V319" s="225">
        <f>ROUND(E319*U319,2)</f>
        <v>0</v>
      </c>
      <c r="W319" s="225"/>
      <c r="X319" s="225" t="s">
        <v>421</v>
      </c>
      <c r="Y319" s="215"/>
      <c r="Z319" s="215"/>
      <c r="AA319" s="215"/>
      <c r="AB319" s="215"/>
      <c r="AC319" s="215"/>
      <c r="AD319" s="215"/>
      <c r="AE319" s="215"/>
      <c r="AF319" s="215"/>
      <c r="AG319" s="215" t="s">
        <v>422</v>
      </c>
      <c r="AH319" s="215"/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>
      <c r="A320" s="3"/>
      <c r="B320" s="4"/>
      <c r="C320" s="261"/>
      <c r="D320" s="6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AE320">
        <v>15</v>
      </c>
      <c r="AF320">
        <v>21</v>
      </c>
      <c r="AG320" t="s">
        <v>98</v>
      </c>
    </row>
    <row r="321" spans="1:33">
      <c r="A321" s="218"/>
      <c r="B321" s="219" t="s">
        <v>29</v>
      </c>
      <c r="C321" s="262"/>
      <c r="D321" s="220"/>
      <c r="E321" s="221"/>
      <c r="F321" s="221"/>
      <c r="G321" s="253">
        <f>G8+G99+G108+G141+G189+G197+G201+G220+G251+G294+G297+G307+G312</f>
        <v>0</v>
      </c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AE321">
        <f>SUMIF(L7:L319,AE320,G7:G319)</f>
        <v>0</v>
      </c>
      <c r="AF321">
        <f>SUMIF(L7:L319,AF320,G7:G319)</f>
        <v>0</v>
      </c>
      <c r="AG321" t="s">
        <v>431</v>
      </c>
    </row>
    <row r="322" spans="1:33">
      <c r="A322" s="222" t="s">
        <v>432</v>
      </c>
      <c r="B322" s="222"/>
      <c r="C322" s="261"/>
      <c r="D322" s="6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33">
      <c r="A323" s="3"/>
      <c r="B323" s="4" t="s">
        <v>433</v>
      </c>
      <c r="C323" s="261" t="s">
        <v>434</v>
      </c>
      <c r="D323" s="6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AG323" t="s">
        <v>435</v>
      </c>
    </row>
    <row r="324" spans="1:33">
      <c r="A324" s="3"/>
      <c r="B324" s="4" t="s">
        <v>436</v>
      </c>
      <c r="C324" s="261" t="s">
        <v>437</v>
      </c>
      <c r="D324" s="6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AG324" t="s">
        <v>438</v>
      </c>
    </row>
    <row r="325" spans="1:33">
      <c r="A325" s="3"/>
      <c r="B325" s="4"/>
      <c r="C325" s="261" t="s">
        <v>239</v>
      </c>
      <c r="D325" s="6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AG325" t="s">
        <v>439</v>
      </c>
    </row>
    <row r="326" spans="1:33">
      <c r="A326" s="3"/>
      <c r="B326" s="4"/>
      <c r="C326" s="261"/>
      <c r="D326" s="6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33">
      <c r="C327" s="263"/>
      <c r="D327" s="10"/>
      <c r="AG327" t="s">
        <v>440</v>
      </c>
    </row>
    <row r="328" spans="1:33">
      <c r="D328" s="10"/>
    </row>
    <row r="329" spans="1:33">
      <c r="D329" s="10"/>
    </row>
    <row r="330" spans="1:33">
      <c r="D330" s="10"/>
    </row>
    <row r="331" spans="1:33">
      <c r="D331" s="10"/>
    </row>
    <row r="332" spans="1:33">
      <c r="D332" s="10"/>
    </row>
    <row r="333" spans="1:33">
      <c r="D333" s="10"/>
    </row>
    <row r="334" spans="1:33">
      <c r="D334" s="10"/>
    </row>
    <row r="335" spans="1:33">
      <c r="D335" s="10"/>
    </row>
    <row r="336" spans="1:33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71F" sheet="1"/>
  <mergeCells count="50">
    <mergeCell ref="C314:G314"/>
    <mergeCell ref="C315:G315"/>
    <mergeCell ref="C316:G316"/>
    <mergeCell ref="C317:G317"/>
    <mergeCell ref="C241:G241"/>
    <mergeCell ref="C253:G253"/>
    <mergeCell ref="C258:G258"/>
    <mergeCell ref="C263:G263"/>
    <mergeCell ref="C291:G291"/>
    <mergeCell ref="C296:G296"/>
    <mergeCell ref="C203:G203"/>
    <mergeCell ref="C210:G210"/>
    <mergeCell ref="C214:G214"/>
    <mergeCell ref="C230:G230"/>
    <mergeCell ref="C234:G234"/>
    <mergeCell ref="C238:G238"/>
    <mergeCell ref="C156:G156"/>
    <mergeCell ref="C160:G160"/>
    <mergeCell ref="C165:G165"/>
    <mergeCell ref="C169:G169"/>
    <mergeCell ref="C191:G191"/>
    <mergeCell ref="C199:G199"/>
    <mergeCell ref="C105:G105"/>
    <mergeCell ref="C110:G110"/>
    <mergeCell ref="C114:G114"/>
    <mergeCell ref="C119:G119"/>
    <mergeCell ref="C128:G128"/>
    <mergeCell ref="C150:G150"/>
    <mergeCell ref="C75:G75"/>
    <mergeCell ref="C82:G82"/>
    <mergeCell ref="C86:G86"/>
    <mergeCell ref="C92:G92"/>
    <mergeCell ref="C96:G96"/>
    <mergeCell ref="C101:G101"/>
    <mergeCell ref="C43:G43"/>
    <mergeCell ref="C47:G47"/>
    <mergeCell ref="C51:G51"/>
    <mergeCell ref="C55:G55"/>
    <mergeCell ref="C61:G61"/>
    <mergeCell ref="C69:G69"/>
    <mergeCell ref="A1:G1"/>
    <mergeCell ref="C2:G2"/>
    <mergeCell ref="C3:G3"/>
    <mergeCell ref="C4:G4"/>
    <mergeCell ref="A322:B322"/>
    <mergeCell ref="C10:G10"/>
    <mergeCell ref="C15:G15"/>
    <mergeCell ref="C34:G34"/>
    <mergeCell ref="C38:G38"/>
    <mergeCell ref="C39:G3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101 101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'101 101 Pol'!Názvy_tisku</vt:lpstr>
      <vt:lpstr>oadresa</vt:lpstr>
      <vt:lpstr>Stavba!Objednatel</vt:lpstr>
      <vt:lpstr>Stavba!Objekt</vt:lpstr>
      <vt:lpstr>'101 101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 Gregar</dc:creator>
  <cp:lastModifiedBy>Rudolf Gregar</cp:lastModifiedBy>
  <cp:lastPrinted>2019-03-19T12:27:02Z</cp:lastPrinted>
  <dcterms:created xsi:type="dcterms:W3CDTF">2009-04-08T07:15:50Z</dcterms:created>
  <dcterms:modified xsi:type="dcterms:W3CDTF">2022-01-14T11:33:14Z</dcterms:modified>
</cp:coreProperties>
</file>